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F:\"/>
    </mc:Choice>
  </mc:AlternateContent>
  <bookViews>
    <workbookView xWindow="0" yWindow="0" windowWidth="21570" windowHeight="808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c r="M341" i="9"/>
  <c r="F341" i="9" s="1"/>
  <c r="B341" i="9" s="1"/>
  <c r="L341" i="9"/>
  <c r="E341" i="9"/>
  <c r="H340" i="9"/>
  <c r="G340" i="9"/>
  <c r="F340" i="9"/>
  <c r="E340" i="9"/>
  <c r="B340" i="9" s="1"/>
  <c r="F339" i="9"/>
  <c r="F338" i="9"/>
  <c r="F337" i="9"/>
  <c r="F336" i="9"/>
  <c r="H335" i="9"/>
  <c r="G335" i="9"/>
  <c r="E335" i="9" s="1"/>
  <c r="B335" i="9" s="1"/>
  <c r="F335" i="9"/>
  <c r="F334" i="9"/>
  <c r="H333" i="9"/>
  <c r="G333" i="9"/>
  <c r="F333" i="9"/>
  <c r="E333" i="9"/>
  <c r="B333" i="9" s="1"/>
  <c r="H332" i="9"/>
  <c r="G332" i="9"/>
  <c r="F332" i="9"/>
  <c r="E332" i="9"/>
  <c r="B332" i="9" s="1"/>
  <c r="H331" i="9"/>
  <c r="G331" i="9"/>
  <c r="E331" i="9" s="1"/>
  <c r="B331" i="9" s="1"/>
  <c r="F331" i="9"/>
  <c r="H330" i="9"/>
  <c r="G330" i="9"/>
  <c r="F330" i="9"/>
  <c r="H329" i="9"/>
  <c r="G329" i="9"/>
  <c r="F329" i="9"/>
  <c r="H328" i="9"/>
  <c r="G328" i="9"/>
  <c r="F328" i="9"/>
  <c r="E328" i="9"/>
  <c r="B328" i="9" s="1"/>
  <c r="H327" i="9"/>
  <c r="G327" i="9"/>
  <c r="F327" i="9"/>
  <c r="H326" i="9"/>
  <c r="G326" i="9"/>
  <c r="F326" i="9"/>
  <c r="H325" i="9"/>
  <c r="E325" i="9" s="1"/>
  <c r="B325" i="9" s="1"/>
  <c r="G325" i="9"/>
  <c r="F325" i="9"/>
  <c r="H324" i="9"/>
  <c r="G324" i="9"/>
  <c r="F324" i="9"/>
  <c r="H323" i="9"/>
  <c r="G323" i="9"/>
  <c r="E323" i="9" s="1"/>
  <c r="B323" i="9" s="1"/>
  <c r="F323" i="9"/>
  <c r="H322" i="9"/>
  <c r="G322" i="9"/>
  <c r="F322" i="9"/>
  <c r="H321" i="9"/>
  <c r="E321" i="9" s="1"/>
  <c r="G321" i="9"/>
  <c r="F321" i="9"/>
  <c r="B321" i="9"/>
  <c r="H320" i="9"/>
  <c r="G320" i="9"/>
  <c r="F320" i="9"/>
  <c r="H319" i="9"/>
  <c r="G319" i="9"/>
  <c r="E319" i="9" s="1"/>
  <c r="B319" i="9" s="1"/>
  <c r="F319" i="9"/>
  <c r="H318" i="9"/>
  <c r="G318" i="9"/>
  <c r="F318" i="9"/>
  <c r="H317" i="9"/>
  <c r="E317" i="9" s="1"/>
  <c r="B317" i="9" s="1"/>
  <c r="G317" i="9"/>
  <c r="F317" i="9"/>
  <c r="F316" i="9"/>
  <c r="F315" i="9"/>
  <c r="F314" i="9"/>
  <c r="H313" i="9"/>
  <c r="G313" i="9"/>
  <c r="F313" i="9"/>
  <c r="E313" i="9"/>
  <c r="B313" i="9" s="1"/>
  <c r="H312" i="9"/>
  <c r="G312" i="9"/>
  <c r="F312" i="9"/>
  <c r="H311" i="9"/>
  <c r="G311" i="9"/>
  <c r="E311" i="9" s="1"/>
  <c r="F311" i="9"/>
  <c r="F310" i="9"/>
  <c r="F309" i="9"/>
  <c r="F308" i="9"/>
  <c r="H307" i="9"/>
  <c r="G307" i="9"/>
  <c r="F307" i="9"/>
  <c r="F306" i="9"/>
  <c r="H305" i="9"/>
  <c r="G305" i="9"/>
  <c r="F305" i="9"/>
  <c r="H304" i="9"/>
  <c r="G304" i="9"/>
  <c r="E304" i="9" s="1"/>
  <c r="B304" i="9" s="1"/>
  <c r="F304" i="9"/>
  <c r="H303" i="9"/>
  <c r="G303" i="9"/>
  <c r="F303" i="9"/>
  <c r="F302" i="9"/>
  <c r="F301" i="9"/>
  <c r="F300" i="9"/>
  <c r="F299" i="9"/>
  <c r="F297" i="9"/>
  <c r="L296" i="9"/>
  <c r="F296" i="9" s="1"/>
  <c r="H296" i="9"/>
  <c r="F295" i="9"/>
  <c r="I294" i="9"/>
  <c r="H294" i="9"/>
  <c r="F294" i="9"/>
  <c r="E293" i="9"/>
  <c r="M292" i="9"/>
  <c r="L292" i="9"/>
  <c r="E292" i="9"/>
  <c r="M291" i="9"/>
  <c r="L291" i="9"/>
  <c r="F291" i="9"/>
  <c r="E291" i="9"/>
  <c r="M290" i="9"/>
  <c r="L290" i="9"/>
  <c r="F290" i="9"/>
  <c r="E290" i="9"/>
  <c r="M289" i="9"/>
  <c r="L289" i="9"/>
  <c r="E289" i="9"/>
  <c r="M288" i="9"/>
  <c r="L288" i="9"/>
  <c r="E288" i="9"/>
  <c r="M287" i="9"/>
  <c r="L287" i="9"/>
  <c r="F287" i="9"/>
  <c r="E287" i="9"/>
  <c r="M286" i="9"/>
  <c r="L286" i="9"/>
  <c r="F286" i="9"/>
  <c r="B286" i="9" s="1"/>
  <c r="E286" i="9"/>
  <c r="M285" i="9"/>
  <c r="L285" i="9"/>
  <c r="E285" i="9"/>
  <c r="M284" i="9"/>
  <c r="L284" i="9"/>
  <c r="E284" i="9"/>
  <c r="M283" i="9"/>
  <c r="L283" i="9"/>
  <c r="F283" i="9"/>
  <c r="E283" i="9"/>
  <c r="M282" i="9"/>
  <c r="L282" i="9"/>
  <c r="F282" i="9"/>
  <c r="B282" i="9" s="1"/>
  <c r="E282" i="9"/>
  <c r="M281" i="9"/>
  <c r="L281" i="9"/>
  <c r="E281" i="9"/>
  <c r="M280" i="9"/>
  <c r="F280" i="9" s="1"/>
  <c r="L280" i="9"/>
  <c r="E280" i="9"/>
  <c r="B280" i="9" s="1"/>
  <c r="M279" i="9"/>
  <c r="L279" i="9"/>
  <c r="F279" i="9"/>
  <c r="E279" i="9"/>
  <c r="M278" i="9"/>
  <c r="L278" i="9"/>
  <c r="F278" i="9"/>
  <c r="B278" i="9" s="1"/>
  <c r="E278" i="9"/>
  <c r="M277" i="9"/>
  <c r="L277" i="9"/>
  <c r="E277" i="9"/>
  <c r="M276" i="9"/>
  <c r="L276" i="9"/>
  <c r="E276" i="9"/>
  <c r="M275" i="9"/>
  <c r="L275" i="9"/>
  <c r="F275" i="9"/>
  <c r="E275" i="9"/>
  <c r="M274" i="9"/>
  <c r="L274" i="9"/>
  <c r="F274" i="9"/>
  <c r="E274" i="9"/>
  <c r="M273" i="9"/>
  <c r="L273" i="9"/>
  <c r="E273" i="9"/>
  <c r="M272" i="9"/>
  <c r="L272" i="9"/>
  <c r="E272" i="9"/>
  <c r="M271" i="9"/>
  <c r="L271" i="9"/>
  <c r="F271" i="9"/>
  <c r="E271" i="9"/>
  <c r="M270" i="9"/>
  <c r="L270" i="9"/>
  <c r="F270" i="9"/>
  <c r="B270" i="9" s="1"/>
  <c r="E270" i="9"/>
  <c r="M269" i="9"/>
  <c r="L269" i="9"/>
  <c r="E269" i="9"/>
  <c r="M268" i="9"/>
  <c r="L268" i="9"/>
  <c r="E268" i="9"/>
  <c r="M267" i="9"/>
  <c r="L267" i="9"/>
  <c r="F267" i="9"/>
  <c r="E267" i="9"/>
  <c r="M266" i="9"/>
  <c r="L266" i="9"/>
  <c r="F266" i="9"/>
  <c r="B266" i="9" s="1"/>
  <c r="E266" i="9"/>
  <c r="M265" i="9"/>
  <c r="L265" i="9"/>
  <c r="E265" i="9"/>
  <c r="M264" i="9"/>
  <c r="L264" i="9"/>
  <c r="E264" i="9"/>
  <c r="M263" i="9"/>
  <c r="L263" i="9"/>
  <c r="F263" i="9"/>
  <c r="E263" i="9"/>
  <c r="M262" i="9"/>
  <c r="L262" i="9"/>
  <c r="F262" i="9"/>
  <c r="B262" i="9" s="1"/>
  <c r="E262" i="9"/>
  <c r="M261" i="9"/>
  <c r="L261" i="9"/>
  <c r="E261" i="9"/>
  <c r="M260" i="9"/>
  <c r="F260" i="9" s="1"/>
  <c r="L260" i="9"/>
  <c r="E260" i="9"/>
  <c r="M259" i="9"/>
  <c r="L259" i="9"/>
  <c r="F259" i="9"/>
  <c r="E259" i="9"/>
  <c r="M258" i="9"/>
  <c r="L258" i="9"/>
  <c r="F258" i="9"/>
  <c r="B258" i="9" s="1"/>
  <c r="E258" i="9"/>
  <c r="M257" i="9"/>
  <c r="L257" i="9"/>
  <c r="E257" i="9"/>
  <c r="M256" i="9"/>
  <c r="L256" i="9"/>
  <c r="E256" i="9"/>
  <c r="M255" i="9"/>
  <c r="L255" i="9"/>
  <c r="F255" i="9"/>
  <c r="E255" i="9"/>
  <c r="M254" i="9"/>
  <c r="L254" i="9"/>
  <c r="F254" i="9"/>
  <c r="B254" i="9" s="1"/>
  <c r="E254" i="9"/>
  <c r="M253" i="9"/>
  <c r="L253" i="9"/>
  <c r="E253" i="9"/>
  <c r="M252" i="9"/>
  <c r="F252" i="9" s="1"/>
  <c r="L252" i="9"/>
  <c r="E252" i="9"/>
  <c r="M251" i="9"/>
  <c r="L251" i="9"/>
  <c r="F251" i="9"/>
  <c r="E251" i="9"/>
  <c r="M250" i="9"/>
  <c r="L250" i="9"/>
  <c r="F250" i="9"/>
  <c r="B250" i="9" s="1"/>
  <c r="E250" i="9"/>
  <c r="M249" i="9"/>
  <c r="L249" i="9"/>
  <c r="E249" i="9"/>
  <c r="M248" i="9"/>
  <c r="L248" i="9"/>
  <c r="E248" i="9"/>
  <c r="M247" i="9"/>
  <c r="L247" i="9"/>
  <c r="F247" i="9"/>
  <c r="E247" i="9"/>
  <c r="M246" i="9"/>
  <c r="L246" i="9"/>
  <c r="F246" i="9"/>
  <c r="B246" i="9" s="1"/>
  <c r="E246" i="9"/>
  <c r="M245" i="9"/>
  <c r="L245" i="9"/>
  <c r="E245" i="9"/>
  <c r="M244" i="9"/>
  <c r="L244" i="9"/>
  <c r="E244" i="9"/>
  <c r="M243" i="9"/>
  <c r="F243" i="9" s="1"/>
  <c r="L243" i="9"/>
  <c r="E243" i="9"/>
  <c r="M242" i="9"/>
  <c r="F242" i="9" s="1"/>
  <c r="B242" i="9" s="1"/>
  <c r="L242" i="9"/>
  <c r="E242" i="9"/>
  <c r="M241" i="9"/>
  <c r="L241" i="9"/>
  <c r="E241" i="9"/>
  <c r="M240" i="9"/>
  <c r="L240" i="9"/>
  <c r="E240" i="9"/>
  <c r="M239" i="9"/>
  <c r="F239" i="9" s="1"/>
  <c r="L239" i="9"/>
  <c r="E239" i="9"/>
  <c r="M238" i="9"/>
  <c r="F238" i="9" s="1"/>
  <c r="B238" i="9" s="1"/>
  <c r="L238" i="9"/>
  <c r="E238" i="9"/>
  <c r="M237" i="9"/>
  <c r="L237" i="9"/>
  <c r="E237" i="9"/>
  <c r="M236" i="9"/>
  <c r="L236" i="9"/>
  <c r="E236" i="9"/>
  <c r="M235" i="9"/>
  <c r="L235" i="9"/>
  <c r="F235" i="9"/>
  <c r="E235" i="9"/>
  <c r="M234" i="9"/>
  <c r="L234" i="9"/>
  <c r="F234" i="9"/>
  <c r="B234" i="9" s="1"/>
  <c r="E234" i="9"/>
  <c r="M233" i="9"/>
  <c r="L233" i="9"/>
  <c r="E233" i="9"/>
  <c r="M232" i="9"/>
  <c r="L232" i="9"/>
  <c r="E232" i="9"/>
  <c r="M231" i="9"/>
  <c r="L231" i="9"/>
  <c r="F231" i="9"/>
  <c r="E231" i="9"/>
  <c r="M230" i="9"/>
  <c r="L230" i="9"/>
  <c r="F230" i="9"/>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F171" i="9"/>
  <c r="H170" i="9"/>
  <c r="G170" i="9"/>
  <c r="F170" i="9"/>
  <c r="E170" i="9"/>
  <c r="B170" i="9" s="1"/>
  <c r="H169" i="9"/>
  <c r="E169" i="9" s="1"/>
  <c r="B169" i="9" s="1"/>
  <c r="G169" i="9"/>
  <c r="F169" i="9"/>
  <c r="H168" i="9"/>
  <c r="G168" i="9"/>
  <c r="F168" i="9"/>
  <c r="E168" i="9"/>
  <c r="B168" i="9" s="1"/>
  <c r="H167" i="9"/>
  <c r="G167" i="9"/>
  <c r="F167" i="9"/>
  <c r="H166" i="9"/>
  <c r="G166" i="9"/>
  <c r="F166" i="9"/>
  <c r="E166" i="9"/>
  <c r="B166" i="9" s="1"/>
  <c r="H165" i="9"/>
  <c r="E165" i="9" s="1"/>
  <c r="B165" i="9" s="1"/>
  <c r="G165" i="9"/>
  <c r="F165" i="9"/>
  <c r="H164" i="9"/>
  <c r="G164" i="9"/>
  <c r="F164" i="9"/>
  <c r="E164" i="9"/>
  <c r="B164" i="9" s="1"/>
  <c r="H163" i="9"/>
  <c r="G163" i="9"/>
  <c r="F163" i="9"/>
  <c r="H162" i="9"/>
  <c r="G162" i="9"/>
  <c r="F162" i="9"/>
  <c r="E162" i="9"/>
  <c r="B162" i="9" s="1"/>
  <c r="H161" i="9"/>
  <c r="E161" i="9" s="1"/>
  <c r="B161" i="9" s="1"/>
  <c r="G161" i="9"/>
  <c r="F161" i="9"/>
  <c r="H160" i="9"/>
  <c r="G160" i="9"/>
  <c r="F160" i="9"/>
  <c r="E160" i="9"/>
  <c r="B160" i="9" s="1"/>
  <c r="H159" i="9"/>
  <c r="G159" i="9"/>
  <c r="F159" i="9"/>
  <c r="H158" i="9"/>
  <c r="G158" i="9"/>
  <c r="F158" i="9"/>
  <c r="E158" i="9"/>
  <c r="B158" i="9" s="1"/>
  <c r="H157" i="9"/>
  <c r="E157" i="9" s="1"/>
  <c r="B157" i="9" s="1"/>
  <c r="G157" i="9"/>
  <c r="F157" i="9"/>
  <c r="F156" i="9"/>
  <c r="H155" i="9"/>
  <c r="G155" i="9"/>
  <c r="F155" i="9"/>
  <c r="H154" i="9"/>
  <c r="G154" i="9"/>
  <c r="E154" i="9" s="1"/>
  <c r="B154" i="9" s="1"/>
  <c r="F154" i="9"/>
  <c r="H153" i="9"/>
  <c r="E153" i="9" s="1"/>
  <c r="B153" i="9" s="1"/>
  <c r="G153" i="9"/>
  <c r="F153" i="9"/>
  <c r="H152" i="9"/>
  <c r="G152" i="9"/>
  <c r="E152" i="9" s="1"/>
  <c r="B152" i="9" s="1"/>
  <c r="F152" i="9"/>
  <c r="H151" i="9"/>
  <c r="G151" i="9"/>
  <c r="F151" i="9"/>
  <c r="H150" i="9"/>
  <c r="G150" i="9"/>
  <c r="E150" i="9" s="1"/>
  <c r="B150" i="9" s="1"/>
  <c r="F150" i="9"/>
  <c r="H149" i="9"/>
  <c r="E149" i="9" s="1"/>
  <c r="B149" i="9" s="1"/>
  <c r="G149" i="9"/>
  <c r="F149" i="9"/>
  <c r="H148" i="9"/>
  <c r="G148" i="9"/>
  <c r="E148" i="9" s="1"/>
  <c r="B148" i="9" s="1"/>
  <c r="F148" i="9"/>
  <c r="H147" i="9"/>
  <c r="G147" i="9"/>
  <c r="F147" i="9"/>
  <c r="H146" i="9"/>
  <c r="G146" i="9"/>
  <c r="E146" i="9" s="1"/>
  <c r="B146" i="9" s="1"/>
  <c r="F146" i="9"/>
  <c r="H145" i="9"/>
  <c r="E145" i="9" s="1"/>
  <c r="B145" i="9" s="1"/>
  <c r="G145" i="9"/>
  <c r="F145" i="9"/>
  <c r="H144" i="9"/>
  <c r="G144" i="9"/>
  <c r="E144" i="9" s="1"/>
  <c r="B144" i="9" s="1"/>
  <c r="F144" i="9"/>
  <c r="H143" i="9"/>
  <c r="G143" i="9"/>
  <c r="F143" i="9"/>
  <c r="H142" i="9"/>
  <c r="G142" i="9"/>
  <c r="E142" i="9" s="1"/>
  <c r="B142" i="9" s="1"/>
  <c r="F142" i="9"/>
  <c r="H141" i="9"/>
  <c r="E141" i="9" s="1"/>
  <c r="B141" i="9" s="1"/>
  <c r="G141" i="9"/>
  <c r="F141" i="9"/>
  <c r="H140" i="9"/>
  <c r="G140" i="9"/>
  <c r="E140" i="9" s="1"/>
  <c r="B140" i="9" s="1"/>
  <c r="F140" i="9"/>
  <c r="H139" i="9"/>
  <c r="G139" i="9"/>
  <c r="F139" i="9"/>
  <c r="H138" i="9"/>
  <c r="G138" i="9"/>
  <c r="E138" i="9" s="1"/>
  <c r="B138" i="9" s="1"/>
  <c r="F138" i="9"/>
  <c r="H137" i="9"/>
  <c r="G137" i="9"/>
  <c r="F137" i="9"/>
  <c r="E137" i="9"/>
  <c r="B137" i="9" s="1"/>
  <c r="H136" i="9"/>
  <c r="G136" i="9"/>
  <c r="F136" i="9"/>
  <c r="E136" i="9"/>
  <c r="H135" i="9"/>
  <c r="G135" i="9"/>
  <c r="F135" i="9"/>
  <c r="H134" i="9"/>
  <c r="G134" i="9"/>
  <c r="F134" i="9"/>
  <c r="E134" i="9"/>
  <c r="B134" i="9" s="1"/>
  <c r="H133" i="9"/>
  <c r="G133" i="9"/>
  <c r="F133" i="9"/>
  <c r="E133" i="9"/>
  <c r="H132" i="9"/>
  <c r="G132" i="9"/>
  <c r="E132" i="9" s="1"/>
  <c r="B132" i="9" s="1"/>
  <c r="F132" i="9"/>
  <c r="H131" i="9"/>
  <c r="G131" i="9"/>
  <c r="E131" i="9" s="1"/>
  <c r="B131" i="9" s="1"/>
  <c r="F131" i="9"/>
  <c r="H130" i="9"/>
  <c r="G130" i="9"/>
  <c r="F130" i="9"/>
  <c r="H129" i="9"/>
  <c r="G129" i="9"/>
  <c r="F129" i="9"/>
  <c r="E129" i="9"/>
  <c r="B129" i="9" s="1"/>
  <c r="H128" i="9"/>
  <c r="G128" i="9"/>
  <c r="F128" i="9"/>
  <c r="E128" i="9"/>
  <c r="H127" i="9"/>
  <c r="G127" i="9"/>
  <c r="F127" i="9"/>
  <c r="H126" i="9"/>
  <c r="G126" i="9"/>
  <c r="F126" i="9"/>
  <c r="E126" i="9"/>
  <c r="B126" i="9" s="1"/>
  <c r="H125" i="9"/>
  <c r="G125" i="9"/>
  <c r="F125" i="9"/>
  <c r="E125" i="9"/>
  <c r="H124" i="9"/>
  <c r="G124" i="9"/>
  <c r="E124" i="9" s="1"/>
  <c r="B124" i="9" s="1"/>
  <c r="F124" i="9"/>
  <c r="H123" i="9"/>
  <c r="G123" i="9"/>
  <c r="F123" i="9"/>
  <c r="H122" i="9"/>
  <c r="G122" i="9"/>
  <c r="F122" i="9"/>
  <c r="H121" i="9"/>
  <c r="G121" i="9"/>
  <c r="F121" i="9"/>
  <c r="E121" i="9"/>
  <c r="B121" i="9" s="1"/>
  <c r="H120" i="9"/>
  <c r="G120" i="9"/>
  <c r="F120" i="9"/>
  <c r="E120" i="9"/>
  <c r="H119" i="9"/>
  <c r="G119" i="9"/>
  <c r="E119" i="9" s="1"/>
  <c r="F119" i="9"/>
  <c r="H118" i="9"/>
  <c r="G118" i="9"/>
  <c r="F118" i="9"/>
  <c r="H117" i="9"/>
  <c r="G117" i="9"/>
  <c r="F117" i="9"/>
  <c r="E117" i="9"/>
  <c r="B117" i="9" s="1"/>
  <c r="H116" i="9"/>
  <c r="G116" i="9"/>
  <c r="F116" i="9"/>
  <c r="E116" i="9"/>
  <c r="H115" i="9"/>
  <c r="G115" i="9"/>
  <c r="E115" i="9" s="1"/>
  <c r="F115" i="9"/>
  <c r="H114" i="9"/>
  <c r="G114" i="9"/>
  <c r="F114" i="9"/>
  <c r="H113" i="9"/>
  <c r="G113" i="9"/>
  <c r="F113" i="9"/>
  <c r="E113" i="9"/>
  <c r="B113" i="9" s="1"/>
  <c r="H112" i="9"/>
  <c r="G112" i="9"/>
  <c r="F112" i="9"/>
  <c r="E112" i="9"/>
  <c r="H111" i="9"/>
  <c r="G111" i="9"/>
  <c r="E111" i="9" s="1"/>
  <c r="F111" i="9"/>
  <c r="H110" i="9"/>
  <c r="G110" i="9"/>
  <c r="F110" i="9"/>
  <c r="H109" i="9"/>
  <c r="G109" i="9"/>
  <c r="F109" i="9"/>
  <c r="E109" i="9"/>
  <c r="B109" i="9" s="1"/>
  <c r="H108" i="9"/>
  <c r="G108" i="9"/>
  <c r="F108" i="9"/>
  <c r="E108" i="9"/>
  <c r="H107" i="9"/>
  <c r="G107" i="9"/>
  <c r="E107" i="9" s="1"/>
  <c r="F107" i="9"/>
  <c r="H106" i="9"/>
  <c r="G106" i="9"/>
  <c r="F106" i="9"/>
  <c r="H105" i="9"/>
  <c r="G105" i="9"/>
  <c r="F105" i="9"/>
  <c r="E105" i="9"/>
  <c r="B105" i="9" s="1"/>
  <c r="H104" i="9"/>
  <c r="G104" i="9"/>
  <c r="F104" i="9"/>
  <c r="E104" i="9"/>
  <c r="H103" i="9"/>
  <c r="G103" i="9"/>
  <c r="E103" i="9" s="1"/>
  <c r="F103" i="9"/>
  <c r="H102" i="9"/>
  <c r="G102" i="9"/>
  <c r="F102" i="9"/>
  <c r="H101" i="9"/>
  <c r="G101" i="9"/>
  <c r="F101" i="9"/>
  <c r="E101" i="9"/>
  <c r="B101" i="9" s="1"/>
  <c r="H100" i="9"/>
  <c r="G100" i="9"/>
  <c r="F100" i="9"/>
  <c r="E100" i="9"/>
  <c r="H99" i="9"/>
  <c r="G99" i="9"/>
  <c r="E99" i="9" s="1"/>
  <c r="F99" i="9"/>
  <c r="H98" i="9"/>
  <c r="G98" i="9"/>
  <c r="F98" i="9"/>
  <c r="H97" i="9"/>
  <c r="G97" i="9"/>
  <c r="F97" i="9"/>
  <c r="E97" i="9"/>
  <c r="B97" i="9" s="1"/>
  <c r="H96" i="9"/>
  <c r="G96" i="9"/>
  <c r="F96" i="9"/>
  <c r="E96" i="9"/>
  <c r="H95" i="9"/>
  <c r="G95" i="9"/>
  <c r="E95" i="9" s="1"/>
  <c r="F95" i="9"/>
  <c r="H94" i="9"/>
  <c r="G94" i="9"/>
  <c r="F94" i="9"/>
  <c r="H93" i="9"/>
  <c r="G93" i="9"/>
  <c r="F93" i="9"/>
  <c r="E93" i="9"/>
  <c r="B93" i="9" s="1"/>
  <c r="H92" i="9"/>
  <c r="G92" i="9"/>
  <c r="F92" i="9"/>
  <c r="E92" i="9"/>
  <c r="H91" i="9"/>
  <c r="G91" i="9"/>
  <c r="E91" i="9" s="1"/>
  <c r="F91" i="9"/>
  <c r="H90" i="9"/>
  <c r="G90" i="9"/>
  <c r="F90" i="9"/>
  <c r="H89" i="9"/>
  <c r="G89" i="9"/>
  <c r="F89" i="9"/>
  <c r="E89" i="9"/>
  <c r="B89" i="9" s="1"/>
  <c r="H88" i="9"/>
  <c r="G88" i="9"/>
  <c r="F88" i="9"/>
  <c r="E88" i="9"/>
  <c r="H87" i="9"/>
  <c r="G87" i="9"/>
  <c r="E87" i="9" s="1"/>
  <c r="F87" i="9"/>
  <c r="H86" i="9"/>
  <c r="G86" i="9"/>
  <c r="F86" i="9"/>
  <c r="H85" i="9"/>
  <c r="G85" i="9"/>
  <c r="F85" i="9"/>
  <c r="E85" i="9"/>
  <c r="B85" i="9" s="1"/>
  <c r="H84" i="9"/>
  <c r="G84" i="9"/>
  <c r="F84" i="9"/>
  <c r="E84" i="9"/>
  <c r="B84" i="9" s="1"/>
  <c r="H83" i="9"/>
  <c r="G83" i="9"/>
  <c r="E83" i="9" s="1"/>
  <c r="B83" i="9" s="1"/>
  <c r="F83" i="9"/>
  <c r="H82" i="9"/>
  <c r="G82" i="9"/>
  <c r="E82" i="9" s="1"/>
  <c r="B82" i="9" s="1"/>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E70" i="9" s="1"/>
  <c r="B70" i="9" s="1"/>
  <c r="F70" i="9"/>
  <c r="H69" i="9"/>
  <c r="G69" i="9"/>
  <c r="F69" i="9"/>
  <c r="E69" i="9"/>
  <c r="B69" i="9" s="1"/>
  <c r="H68" i="9"/>
  <c r="G68" i="9"/>
  <c r="F68" i="9"/>
  <c r="E68" i="9"/>
  <c r="B68" i="9" s="1"/>
  <c r="H67" i="9"/>
  <c r="G67" i="9"/>
  <c r="E67" i="9" s="1"/>
  <c r="B67" i="9" s="1"/>
  <c r="F67" i="9"/>
  <c r="H66" i="9"/>
  <c r="G66" i="9"/>
  <c r="E66" i="9" s="1"/>
  <c r="B66" i="9" s="1"/>
  <c r="F66" i="9"/>
  <c r="H65" i="9"/>
  <c r="G65" i="9"/>
  <c r="F65" i="9"/>
  <c r="E65" i="9"/>
  <c r="B65" i="9" s="1"/>
  <c r="H64" i="9"/>
  <c r="G64" i="9"/>
  <c r="F64" i="9"/>
  <c r="E64" i="9"/>
  <c r="B64" i="9" s="1"/>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E57" i="9" s="1"/>
  <c r="B57" i="9" s="1"/>
  <c r="G57" i="9"/>
  <c r="F57" i="9"/>
  <c r="H56" i="9"/>
  <c r="E56" i="9" s="1"/>
  <c r="B56" i="9" s="1"/>
  <c r="G56" i="9"/>
  <c r="F56" i="9"/>
  <c r="H55" i="9"/>
  <c r="G55" i="9"/>
  <c r="F55" i="9"/>
  <c r="H54" i="9"/>
  <c r="G54" i="9"/>
  <c r="E54" i="9" s="1"/>
  <c r="B54" i="9" s="1"/>
  <c r="F54" i="9"/>
  <c r="H53" i="9"/>
  <c r="E53" i="9" s="1"/>
  <c r="B53" i="9" s="1"/>
  <c r="G53" i="9"/>
  <c r="F53" i="9"/>
  <c r="H52" i="9"/>
  <c r="G52" i="9"/>
  <c r="F52" i="9"/>
  <c r="E52" i="9"/>
  <c r="B52" i="9" s="1"/>
  <c r="H51" i="9"/>
  <c r="G51" i="9"/>
  <c r="F51" i="9"/>
  <c r="H50" i="9"/>
  <c r="G50" i="9"/>
  <c r="E50" i="9" s="1"/>
  <c r="B50" i="9" s="1"/>
  <c r="F50" i="9"/>
  <c r="H49" i="9"/>
  <c r="E49" i="9" s="1"/>
  <c r="B49" i="9" s="1"/>
  <c r="G49" i="9"/>
  <c r="F49" i="9"/>
  <c r="H48" i="9"/>
  <c r="E48" i="9" s="1"/>
  <c r="B48" i="9" s="1"/>
  <c r="G48" i="9"/>
  <c r="F48" i="9"/>
  <c r="H47" i="9"/>
  <c r="G47" i="9"/>
  <c r="E47" i="9" s="1"/>
  <c r="B47" i="9" s="1"/>
  <c r="F47" i="9"/>
  <c r="H46" i="9"/>
  <c r="G46" i="9"/>
  <c r="F46" i="9"/>
  <c r="H45" i="9"/>
  <c r="G45" i="9"/>
  <c r="F45" i="9"/>
  <c r="E45" i="9"/>
  <c r="B45" i="9" s="1"/>
  <c r="H44" i="9"/>
  <c r="G44" i="9"/>
  <c r="F44" i="9"/>
  <c r="E44" i="9"/>
  <c r="B44" i="9" s="1"/>
  <c r="H43" i="9"/>
  <c r="G43" i="9"/>
  <c r="E43" i="9" s="1"/>
  <c r="B43" i="9" s="1"/>
  <c r="F43" i="9"/>
  <c r="H42" i="9"/>
  <c r="G42" i="9"/>
  <c r="E42" i="9" s="1"/>
  <c r="B42" i="9" s="1"/>
  <c r="F42" i="9"/>
  <c r="H41" i="9"/>
  <c r="G41" i="9"/>
  <c r="F41" i="9"/>
  <c r="E41" i="9"/>
  <c r="B41" i="9" s="1"/>
  <c r="H40" i="9"/>
  <c r="G40" i="9"/>
  <c r="F40" i="9"/>
  <c r="E40" i="9"/>
  <c r="B40" i="9" s="1"/>
  <c r="H39" i="9"/>
  <c r="G39" i="9"/>
  <c r="E39" i="9" s="1"/>
  <c r="B39" i="9" s="1"/>
  <c r="F39" i="9"/>
  <c r="H38" i="9"/>
  <c r="G38" i="9"/>
  <c r="E38" i="9" s="1"/>
  <c r="B38" i="9" s="1"/>
  <c r="F38" i="9"/>
  <c r="H37" i="9"/>
  <c r="G37" i="9"/>
  <c r="F37" i="9"/>
  <c r="H36" i="9"/>
  <c r="G36" i="9"/>
  <c r="F36" i="9"/>
  <c r="H35" i="9"/>
  <c r="G35" i="9"/>
  <c r="E35" i="9" s="1"/>
  <c r="B35" i="9" s="1"/>
  <c r="F35" i="9"/>
  <c r="H34" i="9"/>
  <c r="G34" i="9"/>
  <c r="F34" i="9"/>
  <c r="H33" i="9"/>
  <c r="G33" i="9"/>
  <c r="F33" i="9"/>
  <c r="E33" i="9"/>
  <c r="B33" i="9" s="1"/>
  <c r="H32" i="9"/>
  <c r="G32" i="9"/>
  <c r="F32" i="9"/>
  <c r="E32" i="9"/>
  <c r="B32" i="9" s="1"/>
  <c r="H31" i="9"/>
  <c r="G31" i="9"/>
  <c r="F31" i="9"/>
  <c r="H30" i="9"/>
  <c r="G30" i="9"/>
  <c r="E30" i="9" s="1"/>
  <c r="B30" i="9" s="1"/>
  <c r="F30" i="9"/>
  <c r="H29" i="9"/>
  <c r="G29" i="9"/>
  <c r="F29" i="9"/>
  <c r="E29" i="9"/>
  <c r="B29" i="9" s="1"/>
  <c r="H28" i="9"/>
  <c r="G28" i="9"/>
  <c r="F28" i="9"/>
  <c r="E28" i="9"/>
  <c r="B28" i="9" s="1"/>
  <c r="H27" i="9"/>
  <c r="G27" i="9"/>
  <c r="E27" i="9" s="1"/>
  <c r="B27" i="9" s="1"/>
  <c r="F27" i="9"/>
  <c r="H26" i="9"/>
  <c r="G26" i="9"/>
  <c r="E26" i="9" s="1"/>
  <c r="B26" i="9" s="1"/>
  <c r="F26" i="9"/>
  <c r="H25" i="9"/>
  <c r="G25" i="9"/>
  <c r="F25" i="9"/>
  <c r="E25" i="9"/>
  <c r="B25" i="9" s="1"/>
  <c r="F24" i="9"/>
  <c r="F4" i="9"/>
  <c r="O3" i="9"/>
  <c r="G296" i="9" s="1"/>
  <c r="E296" i="9" s="1"/>
  <c r="B296" i="9" s="1"/>
  <c r="I3" i="9"/>
  <c r="H180" i="9" s="1"/>
  <c r="H3" i="9"/>
  <c r="G3" i="9"/>
  <c r="D104" i="8"/>
  <c r="I41" i="3" s="1"/>
  <c r="D97" i="8"/>
  <c r="D92" i="8"/>
  <c r="D87" i="8"/>
  <c r="D82" i="8"/>
  <c r="D77" i="8"/>
  <c r="D72" i="8"/>
  <c r="D67" i="8"/>
  <c r="D62" i="8"/>
  <c r="D57" i="8"/>
  <c r="D51" i="8" s="1"/>
  <c r="D45" i="8" s="1"/>
  <c r="D52" i="8"/>
  <c r="D46" i="8"/>
  <c r="D37" i="8"/>
  <c r="D27" i="8"/>
  <c r="D25" i="8" s="1"/>
  <c r="C1602" i="1" s="1"/>
  <c r="D18" i="8"/>
  <c r="D8" i="8"/>
  <c r="C1585" i="1" s="1"/>
  <c r="H1585" i="1" s="1"/>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E141" i="6" s="1"/>
  <c r="I31" i="3"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D277" i="5"/>
  <c r="D274" i="5" s="1"/>
  <c r="F276" i="5"/>
  <c r="F275" i="5"/>
  <c r="E274" i="5"/>
  <c r="F273" i="5"/>
  <c r="F272" i="5"/>
  <c r="F271" i="5"/>
  <c r="F270" i="5"/>
  <c r="F269" i="5"/>
  <c r="F268" i="5"/>
  <c r="F267" i="5"/>
  <c r="F266" i="5"/>
  <c r="F265" i="5"/>
  <c r="F264" i="5"/>
  <c r="E264" i="5"/>
  <c r="D264" i="5"/>
  <c r="F263" i="5"/>
  <c r="F262" i="5"/>
  <c r="F261" i="5"/>
  <c r="E260" i="5"/>
  <c r="D1264" i="1" s="1"/>
  <c r="D260" i="5"/>
  <c r="F259" i="5"/>
  <c r="F258" i="5"/>
  <c r="F257" i="5"/>
  <c r="E256" i="5"/>
  <c r="D256" i="5"/>
  <c r="F254" i="5"/>
  <c r="F253" i="5"/>
  <c r="E252" i="5"/>
  <c r="F252" i="5"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G339" i="9" s="1"/>
  <c r="F218" i="5"/>
  <c r="F217" i="5"/>
  <c r="F216" i="5"/>
  <c r="F215" i="5"/>
  <c r="F214" i="5"/>
  <c r="F213" i="5"/>
  <c r="F212" i="5"/>
  <c r="F211" i="5"/>
  <c r="E211" i="5"/>
  <c r="D211" i="5"/>
  <c r="F210" i="5"/>
  <c r="F209" i="5"/>
  <c r="F208" i="5"/>
  <c r="F207" i="5"/>
  <c r="F206" i="5"/>
  <c r="F205" i="5"/>
  <c r="E204" i="5"/>
  <c r="E203" i="5" s="1"/>
  <c r="H338" i="9" s="1"/>
  <c r="D204" i="5"/>
  <c r="F204" i="5"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F181" i="5" s="1"/>
  <c r="D181" i="5"/>
  <c r="F180" i="5"/>
  <c r="F179" i="5"/>
  <c r="E178" i="5"/>
  <c r="H336" i="9" s="1"/>
  <c r="D178" i="5"/>
  <c r="G336" i="9" s="1"/>
  <c r="F174" i="5"/>
  <c r="F173" i="5"/>
  <c r="F172" i="5"/>
  <c r="E171" i="5"/>
  <c r="D1176" i="1" s="1"/>
  <c r="D171" i="5"/>
  <c r="F170" i="5"/>
  <c r="F169" i="5"/>
  <c r="F168" i="5"/>
  <c r="F167" i="5"/>
  <c r="F166" i="5"/>
  <c r="E165" i="5"/>
  <c r="D165" i="5"/>
  <c r="F165" i="5" s="1"/>
  <c r="F164" i="5"/>
  <c r="F163" i="5"/>
  <c r="F162" i="5"/>
  <c r="F161" i="5"/>
  <c r="F160" i="5"/>
  <c r="F159" i="5"/>
  <c r="F158" i="5"/>
  <c r="F157" i="5"/>
  <c r="F156" i="5"/>
  <c r="F155" i="5"/>
  <c r="F154" i="5"/>
  <c r="F153" i="5"/>
  <c r="F152" i="5"/>
  <c r="F151" i="5"/>
  <c r="E150" i="5"/>
  <c r="D1155" i="1" s="1"/>
  <c r="D150" i="5"/>
  <c r="D147" i="5" s="1"/>
  <c r="F149" i="5"/>
  <c r="F148" i="5"/>
  <c r="E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E314" i="9" s="1"/>
  <c r="B314" i="9" s="1"/>
  <c r="F87" i="5"/>
  <c r="F86" i="5"/>
  <c r="F85" i="5"/>
  <c r="F84" i="5"/>
  <c r="F83" i="5"/>
  <c r="E82" i="5"/>
  <c r="F82" i="5" s="1"/>
  <c r="D82" i="5"/>
  <c r="F81" i="5"/>
  <c r="F80" i="5"/>
  <c r="F79" i="5"/>
  <c r="F78" i="5"/>
  <c r="F77" i="5"/>
  <c r="F76" i="5"/>
  <c r="E76" i="5"/>
  <c r="D76" i="5"/>
  <c r="F75" i="5"/>
  <c r="F74" i="5"/>
  <c r="F73" i="5"/>
  <c r="F72" i="5"/>
  <c r="E71" i="5"/>
  <c r="F71"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1050" i="1"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D12" i="5"/>
  <c r="F11" i="5"/>
  <c r="F10" i="5"/>
  <c r="F9" i="5"/>
  <c r="E8" i="5"/>
  <c r="F8" i="5" s="1"/>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F636" i="4"/>
  <c r="E636" i="4"/>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D597" i="4"/>
  <c r="F597" i="4" s="1"/>
  <c r="F596" i="4"/>
  <c r="F595" i="4"/>
  <c r="F594" i="4"/>
  <c r="E594" i="4"/>
  <c r="D594" i="4"/>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4" i="4"/>
  <c r="F533" i="4"/>
  <c r="E532" i="4"/>
  <c r="D532" i="4"/>
  <c r="F532" i="4" s="1"/>
  <c r="F531" i="4"/>
  <c r="F530" i="4"/>
  <c r="E529" i="4"/>
  <c r="D529" i="4"/>
  <c r="F529" i="4" s="1"/>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E430" i="4" s="1"/>
  <c r="D432" i="4"/>
  <c r="D431" i="4"/>
  <c r="F431" i="4" s="1"/>
  <c r="E428" i="4"/>
  <c r="F428" i="4" s="1"/>
  <c r="D428" i="4"/>
  <c r="F427" i="4"/>
  <c r="E427" i="4"/>
  <c r="D427" i="4"/>
  <c r="E426" i="4"/>
  <c r="D421" i="1" s="1"/>
  <c r="D426" i="4"/>
  <c r="F426"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E361" i="4" s="1"/>
  <c r="D366" i="4"/>
  <c r="F366" i="4" s="1"/>
  <c r="F365" i="4"/>
  <c r="F364" i="4"/>
  <c r="F363" i="4"/>
  <c r="F362" i="4"/>
  <c r="E362" i="4"/>
  <c r="D362" i="4"/>
  <c r="F359" i="4"/>
  <c r="F358" i="4"/>
  <c r="E358" i="4"/>
  <c r="D358" i="4"/>
  <c r="F357" i="4"/>
  <c r="F356" i="4"/>
  <c r="F355" i="4"/>
  <c r="E355" i="4"/>
  <c r="E354" i="4" s="1"/>
  <c r="D355" i="4"/>
  <c r="F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0" i="4"/>
  <c r="F319" i="4"/>
  <c r="F318" i="4"/>
  <c r="F317" i="4"/>
  <c r="F316" i="4"/>
  <c r="F315" i="4"/>
  <c r="E314" i="4"/>
  <c r="E309" i="4" s="1"/>
  <c r="E308" i="4" s="1"/>
  <c r="D314" i="4"/>
  <c r="F314" i="4" s="1"/>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4" i="4" s="1"/>
  <c r="F273" i="4"/>
  <c r="D273" i="4"/>
  <c r="F272" i="4"/>
  <c r="F271" i="4"/>
  <c r="F270" i="4"/>
  <c r="E269" i="4"/>
  <c r="D269" i="4"/>
  <c r="F269" i="4" s="1"/>
  <c r="F268" i="4"/>
  <c r="F267" i="4"/>
  <c r="F266" i="4"/>
  <c r="F265" i="4"/>
  <c r="F264" i="4"/>
  <c r="E263" i="4"/>
  <c r="D263" i="4"/>
  <c r="E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E230" i="4" s="1"/>
  <c r="D226" i="1" s="1"/>
  <c r="D234" i="4"/>
  <c r="F233" i="4"/>
  <c r="F232" i="4"/>
  <c r="F231" i="4"/>
  <c r="E231" i="4"/>
  <c r="D231" i="4"/>
  <c r="F229" i="4"/>
  <c r="F228" i="4"/>
  <c r="F227" i="4"/>
  <c r="F226" i="4"/>
  <c r="E225" i="4"/>
  <c r="D225" i="4"/>
  <c r="F225" i="4" s="1"/>
  <c r="F224" i="4"/>
  <c r="F223" i="4"/>
  <c r="F222" i="4"/>
  <c r="E222" i="4"/>
  <c r="E221" i="4" s="1"/>
  <c r="D222" i="4"/>
  <c r="F220" i="4"/>
  <c r="F219" i="4"/>
  <c r="F218" i="4"/>
  <c r="F217" i="4"/>
  <c r="E216" i="4"/>
  <c r="D212" i="1" s="1"/>
  <c r="D216" i="4"/>
  <c r="F215" i="4"/>
  <c r="F214" i="4"/>
  <c r="F213" i="4"/>
  <c r="F212" i="4"/>
  <c r="F211" i="4"/>
  <c r="F210" i="4"/>
  <c r="F209" i="4"/>
  <c r="F208" i="4"/>
  <c r="E208" i="4"/>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D164" i="4" s="1"/>
  <c r="F163" i="4"/>
  <c r="F162" i="4"/>
  <c r="F161" i="4"/>
  <c r="E160" i="4"/>
  <c r="D160" i="4"/>
  <c r="F159" i="4"/>
  <c r="F158" i="4"/>
  <c r="F157" i="4"/>
  <c r="F156" i="4"/>
  <c r="F155" i="4"/>
  <c r="E154" i="4"/>
  <c r="D154" i="4"/>
  <c r="F151" i="4"/>
  <c r="F150" i="4"/>
  <c r="F149" i="4"/>
  <c r="F148" i="4"/>
  <c r="F147" i="4"/>
  <c r="F146" i="4"/>
  <c r="F145" i="4"/>
  <c r="F144" i="4"/>
  <c r="F143" i="4"/>
  <c r="F142" i="4"/>
  <c r="F141" i="4"/>
  <c r="E141" i="4"/>
  <c r="D141" i="4"/>
  <c r="D140" i="4" s="1"/>
  <c r="E140" i="4"/>
  <c r="F139" i="4"/>
  <c r="F138" i="4"/>
  <c r="F137" i="4"/>
  <c r="F136" i="4"/>
  <c r="E135" i="4"/>
  <c r="D135" i="4"/>
  <c r="E134" i="4"/>
  <c r="D130" i="1" s="1"/>
  <c r="F133" i="4"/>
  <c r="F132" i="4"/>
  <c r="F131" i="4"/>
  <c r="F130" i="4"/>
  <c r="F129" i="4"/>
  <c r="E129" i="4"/>
  <c r="D129" i="4"/>
  <c r="F128" i="4"/>
  <c r="F127" i="4"/>
  <c r="E126" i="4"/>
  <c r="E125" i="4" s="1"/>
  <c r="D126" i="4"/>
  <c r="F126" i="4" s="1"/>
  <c r="F124" i="4"/>
  <c r="F123" i="4"/>
  <c r="F122" i="4"/>
  <c r="F121" i="4"/>
  <c r="F120" i="4"/>
  <c r="E120" i="4"/>
  <c r="D120" i="4"/>
  <c r="F119" i="4"/>
  <c r="F118" i="4"/>
  <c r="F117" i="4"/>
  <c r="F116" i="4"/>
  <c r="F115" i="4"/>
  <c r="F114" i="4"/>
  <c r="F113" i="4"/>
  <c r="E112" i="4"/>
  <c r="E106" i="4" s="1"/>
  <c r="D102" i="1" s="1"/>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G41" i="3"/>
  <c r="B41" i="3"/>
  <c r="I40" i="3"/>
  <c r="G40" i="3"/>
  <c r="B40" i="3"/>
  <c r="G39" i="3"/>
  <c r="B39" i="3"/>
  <c r="H38" i="3"/>
  <c r="G38" i="3"/>
  <c r="B38" i="3"/>
  <c r="I36" i="3"/>
  <c r="H36" i="3"/>
  <c r="G36" i="3"/>
  <c r="B36" i="3"/>
  <c r="I35" i="3"/>
  <c r="H35" i="3"/>
  <c r="G35" i="3"/>
  <c r="B35" i="3"/>
  <c r="I34" i="3"/>
  <c r="H34" i="3"/>
  <c r="G34" i="3"/>
  <c r="B34" i="3"/>
  <c r="H33" i="3"/>
  <c r="G33" i="3"/>
  <c r="B33" i="3"/>
  <c r="G31" i="3"/>
  <c r="B31" i="3"/>
  <c r="I30" i="3"/>
  <c r="H30" i="3"/>
  <c r="G30" i="3"/>
  <c r="B30" i="3"/>
  <c r="I29" i="3"/>
  <c r="H29" i="3"/>
  <c r="G29" i="3"/>
  <c r="B29" i="3"/>
  <c r="I28" i="3"/>
  <c r="G28" i="3"/>
  <c r="B28" i="3"/>
  <c r="I27" i="3"/>
  <c r="H27" i="3"/>
  <c r="G27" i="3"/>
  <c r="B27" i="3"/>
  <c r="G25" i="3"/>
  <c r="B25" i="3"/>
  <c r="G24" i="3"/>
  <c r="B24" i="3"/>
  <c r="G23" i="3"/>
  <c r="B23" i="3"/>
  <c r="H22" i="3"/>
  <c r="G22" i="3"/>
  <c r="B22" i="3"/>
  <c r="G20" i="3"/>
  <c r="B20" i="3"/>
  <c r="G19" i="3"/>
  <c r="B19" i="3"/>
  <c r="G18" i="3"/>
  <c r="B18" i="3"/>
  <c r="G17" i="3"/>
  <c r="B17" i="3"/>
  <c r="H10" i="3" a="1"/>
  <c r="H10" i="3" s="1"/>
  <c r="L3" i="9" s="1"/>
  <c r="C1686" i="1"/>
  <c r="G1685" i="1"/>
  <c r="C1685" i="1"/>
  <c r="H1685" i="1" s="1"/>
  <c r="H1684" i="1"/>
  <c r="C1684" i="1"/>
  <c r="G1684" i="1" s="1"/>
  <c r="C1683" i="1"/>
  <c r="H1683" i="1" s="1"/>
  <c r="C1682" i="1"/>
  <c r="H1680" i="1"/>
  <c r="C1680" i="1"/>
  <c r="G1680" i="1" s="1"/>
  <c r="H1679" i="1"/>
  <c r="G1679" i="1"/>
  <c r="C1679" i="1"/>
  <c r="C1678" i="1"/>
  <c r="G1677" i="1"/>
  <c r="C1677" i="1"/>
  <c r="H1677" i="1" s="1"/>
  <c r="H1676" i="1"/>
  <c r="C1676" i="1"/>
  <c r="G1676" i="1" s="1"/>
  <c r="H1675" i="1"/>
  <c r="G1675" i="1"/>
  <c r="C1675" i="1"/>
  <c r="C1674" i="1"/>
  <c r="G1673" i="1"/>
  <c r="C1673" i="1"/>
  <c r="H1673" i="1" s="1"/>
  <c r="H1672" i="1"/>
  <c r="C1672" i="1"/>
  <c r="G1672" i="1" s="1"/>
  <c r="H1671" i="1"/>
  <c r="G1671" i="1"/>
  <c r="C1671" i="1"/>
  <c r="C1670" i="1"/>
  <c r="G1669" i="1"/>
  <c r="C1669" i="1"/>
  <c r="H1669" i="1" s="1"/>
  <c r="H1668" i="1"/>
  <c r="C1668" i="1"/>
  <c r="G1668" i="1" s="1"/>
  <c r="H1667" i="1"/>
  <c r="G1667" i="1"/>
  <c r="C1667" i="1"/>
  <c r="H1666" i="1"/>
  <c r="C1666" i="1"/>
  <c r="G1666" i="1" s="1"/>
  <c r="G1665" i="1"/>
  <c r="C1665" i="1"/>
  <c r="H1665" i="1" s="1"/>
  <c r="H1664" i="1"/>
  <c r="C1664" i="1"/>
  <c r="G1664" i="1" s="1"/>
  <c r="H1663" i="1"/>
  <c r="G1663" i="1"/>
  <c r="C1663" i="1"/>
  <c r="C1662" i="1"/>
  <c r="G1662" i="1" s="1"/>
  <c r="G1661" i="1"/>
  <c r="C1661" i="1"/>
  <c r="H1661" i="1" s="1"/>
  <c r="C1660" i="1"/>
  <c r="G1660" i="1" s="1"/>
  <c r="H1659" i="1"/>
  <c r="G1659" i="1"/>
  <c r="C1659" i="1"/>
  <c r="C1658" i="1"/>
  <c r="G1658" i="1" s="1"/>
  <c r="G1657" i="1"/>
  <c r="C1657" i="1"/>
  <c r="H1657" i="1" s="1"/>
  <c r="C1656" i="1"/>
  <c r="G1656" i="1" s="1"/>
  <c r="H1655" i="1"/>
  <c r="G1655" i="1"/>
  <c r="C1655" i="1"/>
  <c r="H1654" i="1"/>
  <c r="C1654" i="1"/>
  <c r="G1654" i="1" s="1"/>
  <c r="G1653" i="1"/>
  <c r="C1653" i="1"/>
  <c r="H1653" i="1" s="1"/>
  <c r="H1652" i="1"/>
  <c r="C1652" i="1"/>
  <c r="G1652" i="1" s="1"/>
  <c r="H1651" i="1"/>
  <c r="G1651" i="1"/>
  <c r="C1651" i="1"/>
  <c r="H1650" i="1"/>
  <c r="C1650" i="1"/>
  <c r="G1650" i="1" s="1"/>
  <c r="G1649" i="1"/>
  <c r="C1649" i="1"/>
  <c r="H1649" i="1" s="1"/>
  <c r="H1648" i="1"/>
  <c r="C1648" i="1"/>
  <c r="G1648" i="1" s="1"/>
  <c r="H1647" i="1"/>
  <c r="G1647" i="1"/>
  <c r="C1647" i="1"/>
  <c r="C1646" i="1"/>
  <c r="G1646" i="1" s="1"/>
  <c r="G1645" i="1"/>
  <c r="C1645" i="1"/>
  <c r="H1645" i="1" s="1"/>
  <c r="C1644" i="1"/>
  <c r="G1644" i="1" s="1"/>
  <c r="H1643" i="1"/>
  <c r="G1643" i="1"/>
  <c r="C1643" i="1"/>
  <c r="C1642" i="1"/>
  <c r="G1642" i="1" s="1"/>
  <c r="G1641" i="1"/>
  <c r="C1641" i="1"/>
  <c r="H1641" i="1" s="1"/>
  <c r="C1640" i="1"/>
  <c r="G1640" i="1" s="1"/>
  <c r="H1639" i="1"/>
  <c r="G1639" i="1"/>
  <c r="C1639" i="1"/>
  <c r="H1638" i="1"/>
  <c r="C1638" i="1"/>
  <c r="G1638" i="1" s="1"/>
  <c r="G1637" i="1"/>
  <c r="C1637" i="1"/>
  <c r="H1637" i="1" s="1"/>
  <c r="H1636" i="1"/>
  <c r="C1636" i="1"/>
  <c r="G1636" i="1" s="1"/>
  <c r="H1635" i="1"/>
  <c r="G1635" i="1"/>
  <c r="C1635" i="1"/>
  <c r="H1634" i="1"/>
  <c r="C1634" i="1"/>
  <c r="G1634" i="1" s="1"/>
  <c r="G1633" i="1"/>
  <c r="C1633" i="1"/>
  <c r="H1633" i="1" s="1"/>
  <c r="H1632" i="1"/>
  <c r="C1632" i="1"/>
  <c r="G1632" i="1" s="1"/>
  <c r="H1631" i="1"/>
  <c r="G1631" i="1"/>
  <c r="C1631" i="1"/>
  <c r="C1630" i="1"/>
  <c r="G1630" i="1" s="1"/>
  <c r="G1629" i="1"/>
  <c r="C1629" i="1"/>
  <c r="H1629" i="1" s="1"/>
  <c r="C1628" i="1"/>
  <c r="G1628" i="1" s="1"/>
  <c r="H1627" i="1"/>
  <c r="G1627" i="1"/>
  <c r="C1627" i="1"/>
  <c r="C1626" i="1"/>
  <c r="G1626" i="1" s="1"/>
  <c r="G1625" i="1"/>
  <c r="C1625" i="1"/>
  <c r="H1625" i="1" s="1"/>
  <c r="C1624" i="1"/>
  <c r="G1624" i="1" s="1"/>
  <c r="H1623" i="1"/>
  <c r="G1623" i="1"/>
  <c r="C1623" i="1"/>
  <c r="H1622" i="1"/>
  <c r="C1622" i="1"/>
  <c r="G1622" i="1" s="1"/>
  <c r="C1620" i="1"/>
  <c r="G1620" i="1" s="1"/>
  <c r="H1619" i="1"/>
  <c r="G1619" i="1"/>
  <c r="C1619" i="1"/>
  <c r="H1618" i="1"/>
  <c r="C1618" i="1"/>
  <c r="G1618" i="1" s="1"/>
  <c r="G1617" i="1"/>
  <c r="C1617" i="1"/>
  <c r="H1617" i="1" s="1"/>
  <c r="H1616" i="1"/>
  <c r="C1616" i="1"/>
  <c r="G1616" i="1" s="1"/>
  <c r="H1615" i="1"/>
  <c r="G1615" i="1"/>
  <c r="C1615" i="1"/>
  <c r="H1614" i="1"/>
  <c r="C1614" i="1"/>
  <c r="G1614" i="1" s="1"/>
  <c r="C1613" i="1"/>
  <c r="H1613" i="1" s="1"/>
  <c r="C1612" i="1"/>
  <c r="G1612" i="1" s="1"/>
  <c r="H1611" i="1"/>
  <c r="G1611" i="1"/>
  <c r="C1611" i="1"/>
  <c r="C1610" i="1"/>
  <c r="G1610" i="1" s="1"/>
  <c r="G1609" i="1"/>
  <c r="C1609" i="1"/>
  <c r="H1609" i="1" s="1"/>
  <c r="C1608" i="1"/>
  <c r="G1608" i="1" s="1"/>
  <c r="C1607" i="1"/>
  <c r="H1607" i="1" s="1"/>
  <c r="C1606" i="1"/>
  <c r="G1606" i="1" s="1"/>
  <c r="C1605" i="1"/>
  <c r="H1605" i="1" s="1"/>
  <c r="H1603" i="1"/>
  <c r="G1603" i="1"/>
  <c r="C1603" i="1"/>
  <c r="G1601" i="1"/>
  <c r="C1601" i="1"/>
  <c r="H1601" i="1" s="1"/>
  <c r="H1600" i="1"/>
  <c r="C1600" i="1"/>
  <c r="G1600" i="1" s="1"/>
  <c r="H1599" i="1"/>
  <c r="G1599" i="1"/>
  <c r="C1599" i="1"/>
  <c r="H1598" i="1"/>
  <c r="C1598" i="1"/>
  <c r="G1598" i="1" s="1"/>
  <c r="G1597" i="1"/>
  <c r="C1597" i="1"/>
  <c r="H1597" i="1" s="1"/>
  <c r="H1596" i="1"/>
  <c r="C1596" i="1"/>
  <c r="G1596" i="1" s="1"/>
  <c r="H1595" i="1"/>
  <c r="G1595" i="1"/>
  <c r="C1595" i="1"/>
  <c r="C1594" i="1"/>
  <c r="G1594" i="1" s="1"/>
  <c r="G1593" i="1"/>
  <c r="C1593" i="1"/>
  <c r="H1593" i="1" s="1"/>
  <c r="C1592" i="1"/>
  <c r="G1592" i="1" s="1"/>
  <c r="H1591" i="1"/>
  <c r="G1591" i="1"/>
  <c r="C1591" i="1"/>
  <c r="C1590" i="1"/>
  <c r="G1590" i="1" s="1"/>
  <c r="G1589" i="1"/>
  <c r="C1589" i="1"/>
  <c r="H1589" i="1" s="1"/>
  <c r="C1588" i="1"/>
  <c r="G1588" i="1" s="1"/>
  <c r="C1587" i="1"/>
  <c r="H1587" i="1" s="1"/>
  <c r="C1586" i="1"/>
  <c r="G1586" i="1" s="1"/>
  <c r="H1584" i="1"/>
  <c r="C1584" i="1"/>
  <c r="G1584" i="1" s="1"/>
  <c r="H1582" i="1"/>
  <c r="C1582" i="1"/>
  <c r="G1582" i="1" s="1"/>
  <c r="G1581" i="1"/>
  <c r="D1581" i="1"/>
  <c r="C1581" i="1"/>
  <c r="G1580" i="1"/>
  <c r="D1580" i="1"/>
  <c r="C1580" i="1"/>
  <c r="G1579" i="1"/>
  <c r="D1579" i="1"/>
  <c r="C1579" i="1"/>
  <c r="G1578" i="1"/>
  <c r="D1578" i="1"/>
  <c r="C1578" i="1"/>
  <c r="G1577" i="1"/>
  <c r="D1577" i="1"/>
  <c r="C1577" i="1"/>
  <c r="H1577" i="1" s="1"/>
  <c r="G1576" i="1"/>
  <c r="D1576" i="1"/>
  <c r="C1576" i="1"/>
  <c r="G1575" i="1"/>
  <c r="D1575" i="1"/>
  <c r="C1575" i="1"/>
  <c r="G1574" i="1"/>
  <c r="D1574" i="1"/>
  <c r="C1574" i="1"/>
  <c r="G1573" i="1"/>
  <c r="D1573" i="1"/>
  <c r="C1573" i="1"/>
  <c r="D1572" i="1"/>
  <c r="C1572" i="1"/>
  <c r="H1572" i="1" s="1"/>
  <c r="D1571" i="1"/>
  <c r="C1571" i="1"/>
  <c r="H1571" i="1" s="1"/>
  <c r="D1570" i="1"/>
  <c r="C1570" i="1"/>
  <c r="D1569" i="1"/>
  <c r="C1569" i="1"/>
  <c r="D1568" i="1"/>
  <c r="C1568" i="1"/>
  <c r="D1567" i="1"/>
  <c r="C1567" i="1"/>
  <c r="D1566" i="1"/>
  <c r="C1566" i="1"/>
  <c r="D1565" i="1"/>
  <c r="C1565" i="1"/>
  <c r="D1564" i="1"/>
  <c r="C1564" i="1"/>
  <c r="G1563" i="1"/>
  <c r="D1563" i="1"/>
  <c r="C1563" i="1"/>
  <c r="H1563" i="1" s="1"/>
  <c r="G1562" i="1"/>
  <c r="D1562" i="1"/>
  <c r="C1562" i="1"/>
  <c r="G1561" i="1"/>
  <c r="D1561" i="1"/>
  <c r="C1561" i="1"/>
  <c r="G1560" i="1"/>
  <c r="D1560" i="1"/>
  <c r="C1560" i="1"/>
  <c r="G1559" i="1"/>
  <c r="D1559" i="1"/>
  <c r="C1559" i="1"/>
  <c r="G1558" i="1"/>
  <c r="D1558" i="1"/>
  <c r="C1558" i="1"/>
  <c r="G1557" i="1"/>
  <c r="D1557" i="1"/>
  <c r="C1557" i="1"/>
  <c r="D1556" i="1"/>
  <c r="G1556" i="1" s="1"/>
  <c r="C1556" i="1"/>
  <c r="H1556" i="1" s="1"/>
  <c r="D1555" i="1"/>
  <c r="C1555" i="1"/>
  <c r="H1555" i="1" s="1"/>
  <c r="D1554" i="1"/>
  <c r="C1554" i="1"/>
  <c r="D1553" i="1"/>
  <c r="C1553" i="1"/>
  <c r="D1552" i="1"/>
  <c r="C1552" i="1"/>
  <c r="D1551" i="1"/>
  <c r="C1551" i="1"/>
  <c r="D1550" i="1"/>
  <c r="C1550" i="1"/>
  <c r="D1549" i="1"/>
  <c r="C1549" i="1"/>
  <c r="D1548" i="1"/>
  <c r="C1548" i="1"/>
  <c r="H1547" i="1"/>
  <c r="D1547" i="1"/>
  <c r="G1547" i="1" s="1"/>
  <c r="C1547" i="1"/>
  <c r="J1547" i="1" s="1"/>
  <c r="J1546" i="1"/>
  <c r="H1546" i="1"/>
  <c r="D1546" i="1"/>
  <c r="C1546" i="1"/>
  <c r="G1546" i="1" s="1"/>
  <c r="I1546" i="1" s="1"/>
  <c r="J1545" i="1"/>
  <c r="H1545" i="1"/>
  <c r="D1545" i="1"/>
  <c r="G1545" i="1" s="1"/>
  <c r="C1545" i="1"/>
  <c r="J1544" i="1"/>
  <c r="H1544" i="1"/>
  <c r="D1544" i="1"/>
  <c r="C1544" i="1"/>
  <c r="G1544" i="1" s="1"/>
  <c r="I1544" i="1" s="1"/>
  <c r="J1543" i="1"/>
  <c r="H1543" i="1"/>
  <c r="D1543" i="1"/>
  <c r="G1543" i="1" s="1"/>
  <c r="C1543" i="1"/>
  <c r="J1542" i="1"/>
  <c r="H1542" i="1"/>
  <c r="D1542" i="1"/>
  <c r="C1542" i="1"/>
  <c r="G1542" i="1" s="1"/>
  <c r="I1542" i="1" s="1"/>
  <c r="J1541" i="1"/>
  <c r="H1541" i="1"/>
  <c r="D1541" i="1"/>
  <c r="G1541" i="1" s="1"/>
  <c r="C1541" i="1"/>
  <c r="H1540" i="1"/>
  <c r="D1540" i="1"/>
  <c r="G1540" i="1" s="1"/>
  <c r="C1540" i="1"/>
  <c r="D1539" i="1"/>
  <c r="G1539" i="1" s="1"/>
  <c r="C1539" i="1"/>
  <c r="C1538" i="1"/>
  <c r="D1536" i="1"/>
  <c r="G1536" i="1" s="1"/>
  <c r="C1536" i="1"/>
  <c r="D1535" i="1"/>
  <c r="G1535" i="1" s="1"/>
  <c r="C1535" i="1"/>
  <c r="H1534" i="1"/>
  <c r="D1534" i="1"/>
  <c r="G1534" i="1" s="1"/>
  <c r="C1534" i="1"/>
  <c r="H1533" i="1"/>
  <c r="D1533" i="1"/>
  <c r="G1533" i="1" s="1"/>
  <c r="C1533" i="1"/>
  <c r="D1532" i="1"/>
  <c r="G1532" i="1" s="1"/>
  <c r="C1532" i="1"/>
  <c r="D1531" i="1"/>
  <c r="G1531" i="1" s="1"/>
  <c r="C1531" i="1"/>
  <c r="H1530" i="1"/>
  <c r="D1530" i="1"/>
  <c r="G1530" i="1" s="1"/>
  <c r="C1530" i="1"/>
  <c r="H1529" i="1"/>
  <c r="D1529" i="1"/>
  <c r="G1529" i="1" s="1"/>
  <c r="C1529" i="1"/>
  <c r="D1528" i="1"/>
  <c r="G1528" i="1" s="1"/>
  <c r="C1528" i="1"/>
  <c r="D1527" i="1"/>
  <c r="G1527" i="1" s="1"/>
  <c r="C1527" i="1"/>
  <c r="H1526" i="1"/>
  <c r="D1526" i="1"/>
  <c r="G1526" i="1" s="1"/>
  <c r="C1526" i="1"/>
  <c r="D1525" i="1"/>
  <c r="D1524" i="1"/>
  <c r="G1524" i="1" s="1"/>
  <c r="C1524" i="1"/>
  <c r="H1523" i="1"/>
  <c r="D1523" i="1"/>
  <c r="G1523" i="1" s="1"/>
  <c r="C1523" i="1"/>
  <c r="H1522" i="1"/>
  <c r="D1522" i="1"/>
  <c r="G1522" i="1" s="1"/>
  <c r="C1522" i="1"/>
  <c r="D1521" i="1"/>
  <c r="G1521" i="1" s="1"/>
  <c r="C1521" i="1"/>
  <c r="D1520" i="1"/>
  <c r="G1520" i="1" s="1"/>
  <c r="C1520" i="1"/>
  <c r="H1519" i="1"/>
  <c r="D1519" i="1"/>
  <c r="G1519" i="1" s="1"/>
  <c r="C1519" i="1"/>
  <c r="H1518" i="1"/>
  <c r="D1518" i="1"/>
  <c r="G1518" i="1" s="1"/>
  <c r="C1518" i="1"/>
  <c r="D1517" i="1"/>
  <c r="G1517" i="1" s="1"/>
  <c r="C1517" i="1"/>
  <c r="D1516" i="1"/>
  <c r="G1516" i="1" s="1"/>
  <c r="C1516" i="1"/>
  <c r="H1515" i="1"/>
  <c r="D1515" i="1"/>
  <c r="G1515" i="1" s="1"/>
  <c r="C1515" i="1"/>
  <c r="H1514" i="1"/>
  <c r="D1514" i="1"/>
  <c r="G1514" i="1" s="1"/>
  <c r="C1514" i="1"/>
  <c r="D1513" i="1"/>
  <c r="G1513" i="1" s="1"/>
  <c r="C1513" i="1"/>
  <c r="D1512" i="1"/>
  <c r="G1512" i="1" s="1"/>
  <c r="C1512" i="1"/>
  <c r="D1511" i="1"/>
  <c r="G1511" i="1" s="1"/>
  <c r="C1511" i="1"/>
  <c r="D1510" i="1"/>
  <c r="G1510" i="1" s="1"/>
  <c r="C1510" i="1"/>
  <c r="D1509" i="1"/>
  <c r="G1509" i="1" s="1"/>
  <c r="C1509" i="1"/>
  <c r="D1508" i="1"/>
  <c r="G1508" i="1" s="1"/>
  <c r="C1508" i="1"/>
  <c r="H1507" i="1"/>
  <c r="D1507" i="1"/>
  <c r="G1507" i="1" s="1"/>
  <c r="C1507" i="1"/>
  <c r="H1506" i="1"/>
  <c r="D1506" i="1"/>
  <c r="G1506" i="1" s="1"/>
  <c r="C1506" i="1"/>
  <c r="D1505" i="1"/>
  <c r="G1505" i="1" s="1"/>
  <c r="C1505" i="1"/>
  <c r="D1504" i="1"/>
  <c r="G1504" i="1" s="1"/>
  <c r="C1504" i="1"/>
  <c r="H1503" i="1"/>
  <c r="D1503" i="1"/>
  <c r="G1503" i="1" s="1"/>
  <c r="C1503" i="1"/>
  <c r="H1502" i="1"/>
  <c r="D1502" i="1"/>
  <c r="G1502" i="1" s="1"/>
  <c r="C1502" i="1"/>
  <c r="D1501" i="1"/>
  <c r="G1501" i="1" s="1"/>
  <c r="C1501" i="1"/>
  <c r="D1500" i="1"/>
  <c r="G1500" i="1" s="1"/>
  <c r="C1500" i="1"/>
  <c r="H1499" i="1"/>
  <c r="D1499" i="1"/>
  <c r="G1499" i="1" s="1"/>
  <c r="C1499" i="1"/>
  <c r="H1498" i="1"/>
  <c r="D1498" i="1"/>
  <c r="G1498" i="1" s="1"/>
  <c r="C1498" i="1"/>
  <c r="D1497" i="1"/>
  <c r="G1497" i="1" s="1"/>
  <c r="C1497" i="1"/>
  <c r="D1496" i="1"/>
  <c r="G1496" i="1" s="1"/>
  <c r="C1496" i="1"/>
  <c r="H1495" i="1"/>
  <c r="D1495" i="1"/>
  <c r="G1495" i="1" s="1"/>
  <c r="C1495" i="1"/>
  <c r="H1494" i="1"/>
  <c r="D1494" i="1"/>
  <c r="G1494" i="1" s="1"/>
  <c r="C1494" i="1"/>
  <c r="D1493" i="1"/>
  <c r="G1493" i="1" s="1"/>
  <c r="C1493" i="1"/>
  <c r="D1492" i="1"/>
  <c r="G1492" i="1" s="1"/>
  <c r="C1492" i="1"/>
  <c r="H1491" i="1"/>
  <c r="D1491" i="1"/>
  <c r="G1491" i="1" s="1"/>
  <c r="C1491" i="1"/>
  <c r="H1490" i="1"/>
  <c r="D1490" i="1"/>
  <c r="G1490" i="1" s="1"/>
  <c r="C1490" i="1"/>
  <c r="D1489" i="1"/>
  <c r="G1489" i="1" s="1"/>
  <c r="C1489" i="1"/>
  <c r="D1488" i="1"/>
  <c r="G1488" i="1" s="1"/>
  <c r="C1488" i="1"/>
  <c r="H1487" i="1"/>
  <c r="D1487" i="1"/>
  <c r="G1487" i="1" s="1"/>
  <c r="C1487" i="1"/>
  <c r="H1486" i="1"/>
  <c r="D1486" i="1"/>
  <c r="G1486" i="1" s="1"/>
  <c r="C1486" i="1"/>
  <c r="D1485" i="1"/>
  <c r="G1485" i="1" s="1"/>
  <c r="C1485" i="1"/>
  <c r="D1484" i="1"/>
  <c r="G1484" i="1" s="1"/>
  <c r="C1484" i="1"/>
  <c r="H1483" i="1"/>
  <c r="D1483" i="1"/>
  <c r="G1483" i="1" s="1"/>
  <c r="C1483" i="1"/>
  <c r="H1482" i="1"/>
  <c r="D1482" i="1"/>
  <c r="G1482" i="1" s="1"/>
  <c r="C1482" i="1"/>
  <c r="D1481" i="1"/>
  <c r="G1481" i="1" s="1"/>
  <c r="C1481" i="1"/>
  <c r="D1480" i="1"/>
  <c r="G1480" i="1" s="1"/>
  <c r="C1480" i="1"/>
  <c r="H1479" i="1"/>
  <c r="D1479" i="1"/>
  <c r="G1479" i="1" s="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G1430" i="1"/>
  <c r="D1430" i="1"/>
  <c r="H1430" i="1" s="1"/>
  <c r="C1430" i="1"/>
  <c r="G1429" i="1"/>
  <c r="D1429" i="1"/>
  <c r="H1429" i="1" s="1"/>
  <c r="C1429" i="1"/>
  <c r="G1428" i="1"/>
  <c r="D1428" i="1"/>
  <c r="H1428" i="1" s="1"/>
  <c r="C1428" i="1"/>
  <c r="G1427" i="1"/>
  <c r="D1427" i="1"/>
  <c r="H1427" i="1" s="1"/>
  <c r="C1427" i="1"/>
  <c r="G1426" i="1"/>
  <c r="D1426" i="1"/>
  <c r="H1426" i="1" s="1"/>
  <c r="C1426" i="1"/>
  <c r="G1425" i="1"/>
  <c r="D1425" i="1"/>
  <c r="H1425" i="1" s="1"/>
  <c r="C1425" i="1"/>
  <c r="G1424" i="1"/>
  <c r="D1424" i="1"/>
  <c r="H1424" i="1" s="1"/>
  <c r="C1424" i="1"/>
  <c r="G1423" i="1"/>
  <c r="D1423" i="1"/>
  <c r="H1423" i="1" s="1"/>
  <c r="C1423" i="1"/>
  <c r="G1422" i="1"/>
  <c r="D1422" i="1"/>
  <c r="H1422" i="1" s="1"/>
  <c r="C1422" i="1"/>
  <c r="G1421" i="1"/>
  <c r="D1421" i="1"/>
  <c r="H1421" i="1" s="1"/>
  <c r="C1421" i="1"/>
  <c r="G1420" i="1"/>
  <c r="D1420" i="1"/>
  <c r="H1420" i="1" s="1"/>
  <c r="C1420" i="1"/>
  <c r="G1419" i="1"/>
  <c r="D1419" i="1"/>
  <c r="H1419" i="1" s="1"/>
  <c r="C1419" i="1"/>
  <c r="G1418" i="1"/>
  <c r="D1418" i="1"/>
  <c r="H1418" i="1" s="1"/>
  <c r="C1418" i="1"/>
  <c r="G1417" i="1"/>
  <c r="D1417" i="1"/>
  <c r="H1417" i="1" s="1"/>
  <c r="C1417" i="1"/>
  <c r="G1416" i="1"/>
  <c r="D1416" i="1"/>
  <c r="H1416" i="1" s="1"/>
  <c r="C1416" i="1"/>
  <c r="G1415" i="1"/>
  <c r="D1415" i="1"/>
  <c r="H1415" i="1" s="1"/>
  <c r="C1415" i="1"/>
  <c r="G1414" i="1"/>
  <c r="D1414" i="1"/>
  <c r="H1414" i="1" s="1"/>
  <c r="C1414" i="1"/>
  <c r="G1413" i="1"/>
  <c r="D1413" i="1"/>
  <c r="H1413" i="1" s="1"/>
  <c r="C1413" i="1"/>
  <c r="G1412" i="1"/>
  <c r="D1412" i="1"/>
  <c r="H1412" i="1" s="1"/>
  <c r="C1412" i="1"/>
  <c r="G1411" i="1"/>
  <c r="D1411" i="1"/>
  <c r="H1411" i="1" s="1"/>
  <c r="C1411" i="1"/>
  <c r="G1410" i="1"/>
  <c r="D1410" i="1"/>
  <c r="H1410" i="1" s="1"/>
  <c r="C1410" i="1"/>
  <c r="G1409" i="1"/>
  <c r="D1409" i="1"/>
  <c r="H1409" i="1" s="1"/>
  <c r="C1409" i="1"/>
  <c r="G1408" i="1"/>
  <c r="D1408" i="1"/>
  <c r="H1408" i="1" s="1"/>
  <c r="C1408" i="1"/>
  <c r="G1407" i="1"/>
  <c r="D1407" i="1"/>
  <c r="H1407" i="1" s="1"/>
  <c r="C1407" i="1"/>
  <c r="G1406" i="1"/>
  <c r="D1406" i="1"/>
  <c r="H1406" i="1" s="1"/>
  <c r="C1406" i="1"/>
  <c r="G1405" i="1"/>
  <c r="D1405" i="1"/>
  <c r="H1405" i="1" s="1"/>
  <c r="C1405" i="1"/>
  <c r="G1404" i="1"/>
  <c r="D1404" i="1"/>
  <c r="H1404" i="1" s="1"/>
  <c r="C1404" i="1"/>
  <c r="G1403" i="1"/>
  <c r="D1403" i="1"/>
  <c r="H1403" i="1" s="1"/>
  <c r="C1403" i="1"/>
  <c r="G1402" i="1"/>
  <c r="D1402" i="1"/>
  <c r="H1402" i="1" s="1"/>
  <c r="C1402" i="1"/>
  <c r="G1401" i="1"/>
  <c r="D1401" i="1"/>
  <c r="H1401" i="1" s="1"/>
  <c r="C1401" i="1"/>
  <c r="G1400" i="1"/>
  <c r="D1400" i="1"/>
  <c r="H1400" i="1" s="1"/>
  <c r="C1400" i="1"/>
  <c r="G1399" i="1"/>
  <c r="D1399" i="1"/>
  <c r="H1399" i="1" s="1"/>
  <c r="C1399" i="1"/>
  <c r="G1398" i="1"/>
  <c r="D1398" i="1"/>
  <c r="H1398" i="1" s="1"/>
  <c r="C1398" i="1"/>
  <c r="G1397" i="1"/>
  <c r="D1397" i="1"/>
  <c r="H1397" i="1" s="1"/>
  <c r="C1397" i="1"/>
  <c r="G1396" i="1"/>
  <c r="D1396" i="1"/>
  <c r="H1396" i="1" s="1"/>
  <c r="C1396" i="1"/>
  <c r="G1395" i="1"/>
  <c r="D1395" i="1"/>
  <c r="H1395" i="1" s="1"/>
  <c r="C1395" i="1"/>
  <c r="G1394" i="1"/>
  <c r="D1394" i="1"/>
  <c r="H1394" i="1" s="1"/>
  <c r="C1394" i="1"/>
  <c r="G1393" i="1"/>
  <c r="D1393" i="1"/>
  <c r="H1393" i="1" s="1"/>
  <c r="C1393" i="1"/>
  <c r="G1392" i="1"/>
  <c r="D1392" i="1"/>
  <c r="H1392" i="1" s="1"/>
  <c r="C1392" i="1"/>
  <c r="G1391" i="1"/>
  <c r="D1391" i="1"/>
  <c r="H1391" i="1" s="1"/>
  <c r="C1391" i="1"/>
  <c r="G1390" i="1"/>
  <c r="D1390" i="1"/>
  <c r="H1390" i="1" s="1"/>
  <c r="C1390" i="1"/>
  <c r="D1389" i="1"/>
  <c r="G1389" i="1" s="1"/>
  <c r="C1389" i="1"/>
  <c r="D1388" i="1"/>
  <c r="H1388" i="1" s="1"/>
  <c r="C1388" i="1"/>
  <c r="D1387" i="1"/>
  <c r="H1387" i="1" s="1"/>
  <c r="C1387" i="1"/>
  <c r="D1386" i="1"/>
  <c r="C1386" i="1"/>
  <c r="G1386" i="1" s="1"/>
  <c r="D1385" i="1"/>
  <c r="H1385" i="1" s="1"/>
  <c r="C1385" i="1"/>
  <c r="G1384" i="1"/>
  <c r="D1384" i="1"/>
  <c r="H1384" i="1" s="1"/>
  <c r="C1384" i="1"/>
  <c r="G1383" i="1"/>
  <c r="D1383" i="1"/>
  <c r="H1383" i="1" s="1"/>
  <c r="C1383" i="1"/>
  <c r="G1382" i="1"/>
  <c r="D1382" i="1"/>
  <c r="H1382" i="1" s="1"/>
  <c r="C1382" i="1"/>
  <c r="G1381" i="1"/>
  <c r="D1381" i="1"/>
  <c r="H1381" i="1" s="1"/>
  <c r="C1381" i="1"/>
  <c r="G1380" i="1"/>
  <c r="D1380" i="1"/>
  <c r="H1380" i="1" s="1"/>
  <c r="C1380" i="1"/>
  <c r="G1379" i="1"/>
  <c r="D1379" i="1"/>
  <c r="H1379" i="1" s="1"/>
  <c r="C1379" i="1"/>
  <c r="G1378" i="1"/>
  <c r="D1378" i="1"/>
  <c r="H1378" i="1" s="1"/>
  <c r="C1378" i="1"/>
  <c r="G1377" i="1"/>
  <c r="D1377" i="1"/>
  <c r="H1377" i="1" s="1"/>
  <c r="C1377" i="1"/>
  <c r="G1376" i="1"/>
  <c r="D1376" i="1"/>
  <c r="H1376" i="1" s="1"/>
  <c r="C1376" i="1"/>
  <c r="G1375" i="1"/>
  <c r="D1375" i="1"/>
  <c r="H1375" i="1" s="1"/>
  <c r="C1375" i="1"/>
  <c r="G1374" i="1"/>
  <c r="D1374" i="1"/>
  <c r="H1374" i="1" s="1"/>
  <c r="C1374" i="1"/>
  <c r="G1373" i="1"/>
  <c r="D1373" i="1"/>
  <c r="H1373" i="1" s="1"/>
  <c r="C1373" i="1"/>
  <c r="G1372" i="1"/>
  <c r="D1372" i="1"/>
  <c r="H1372" i="1" s="1"/>
  <c r="C1372" i="1"/>
  <c r="G1371" i="1"/>
  <c r="D1371" i="1"/>
  <c r="H1371" i="1" s="1"/>
  <c r="C1371" i="1"/>
  <c r="G1370" i="1"/>
  <c r="D1370" i="1"/>
  <c r="H1370" i="1" s="1"/>
  <c r="C1370" i="1"/>
  <c r="G1369" i="1"/>
  <c r="D1369" i="1"/>
  <c r="H1369" i="1" s="1"/>
  <c r="C1369" i="1"/>
  <c r="G1368" i="1"/>
  <c r="D1368" i="1"/>
  <c r="H1368" i="1" s="1"/>
  <c r="C1368" i="1"/>
  <c r="G1367" i="1"/>
  <c r="D1367" i="1"/>
  <c r="H1367" i="1" s="1"/>
  <c r="C1367" i="1"/>
  <c r="G1366" i="1"/>
  <c r="D1366" i="1"/>
  <c r="H1366" i="1" s="1"/>
  <c r="C1366" i="1"/>
  <c r="G1365" i="1"/>
  <c r="D1365" i="1"/>
  <c r="H1365" i="1" s="1"/>
  <c r="C1365" i="1"/>
  <c r="G1364" i="1"/>
  <c r="D1364" i="1"/>
  <c r="H1364" i="1" s="1"/>
  <c r="C1364" i="1"/>
  <c r="G1363" i="1"/>
  <c r="D1363" i="1"/>
  <c r="H1363" i="1" s="1"/>
  <c r="C1363" i="1"/>
  <c r="G1362" i="1"/>
  <c r="D1362" i="1"/>
  <c r="H1362" i="1" s="1"/>
  <c r="C1362" i="1"/>
  <c r="G1361" i="1"/>
  <c r="D1361" i="1"/>
  <c r="H1361" i="1" s="1"/>
  <c r="C1361" i="1"/>
  <c r="G1360" i="1"/>
  <c r="D1360" i="1"/>
  <c r="H1360" i="1" s="1"/>
  <c r="C1360" i="1"/>
  <c r="G1359" i="1"/>
  <c r="D1359" i="1"/>
  <c r="H1359" i="1" s="1"/>
  <c r="C1359" i="1"/>
  <c r="G1358" i="1"/>
  <c r="D1358" i="1"/>
  <c r="H1358" i="1" s="1"/>
  <c r="C1358" i="1"/>
  <c r="G1357" i="1"/>
  <c r="D1357" i="1"/>
  <c r="H1357" i="1" s="1"/>
  <c r="C1357" i="1"/>
  <c r="G1356" i="1"/>
  <c r="D1356" i="1"/>
  <c r="H1356" i="1" s="1"/>
  <c r="C1356" i="1"/>
  <c r="G1355" i="1"/>
  <c r="D1355" i="1"/>
  <c r="H1355" i="1" s="1"/>
  <c r="C1355" i="1"/>
  <c r="G1354" i="1"/>
  <c r="D1354" i="1"/>
  <c r="H1354" i="1" s="1"/>
  <c r="C1354" i="1"/>
  <c r="G1353" i="1"/>
  <c r="D1353" i="1"/>
  <c r="H1353" i="1" s="1"/>
  <c r="C1353" i="1"/>
  <c r="G1352" i="1"/>
  <c r="D1352" i="1"/>
  <c r="H1352" i="1" s="1"/>
  <c r="C1352" i="1"/>
  <c r="G1351" i="1"/>
  <c r="D1351" i="1"/>
  <c r="H1351" i="1" s="1"/>
  <c r="C1351" i="1"/>
  <c r="G1350" i="1"/>
  <c r="D1350" i="1"/>
  <c r="H1350" i="1" s="1"/>
  <c r="C1350" i="1"/>
  <c r="G1349" i="1"/>
  <c r="D1349" i="1"/>
  <c r="H1349" i="1" s="1"/>
  <c r="C1349" i="1"/>
  <c r="G1348" i="1"/>
  <c r="D1348" i="1"/>
  <c r="H1348" i="1" s="1"/>
  <c r="C1348" i="1"/>
  <c r="D1347" i="1"/>
  <c r="H1347" i="1" s="1"/>
  <c r="C1347" i="1"/>
  <c r="G1346" i="1"/>
  <c r="D1346" i="1"/>
  <c r="H1346" i="1" s="1"/>
  <c r="C1346" i="1"/>
  <c r="G1345" i="1"/>
  <c r="D1345" i="1"/>
  <c r="H1345" i="1" s="1"/>
  <c r="C1345" i="1"/>
  <c r="G1344" i="1"/>
  <c r="D1344" i="1"/>
  <c r="H1344" i="1" s="1"/>
  <c r="C1344" i="1"/>
  <c r="G1343" i="1"/>
  <c r="D1343" i="1"/>
  <c r="H1343" i="1" s="1"/>
  <c r="C1343" i="1"/>
  <c r="D1342" i="1"/>
  <c r="H1342" i="1" s="1"/>
  <c r="C1342" i="1"/>
  <c r="D1341" i="1"/>
  <c r="H1341" i="1" s="1"/>
  <c r="C1341" i="1"/>
  <c r="D1340" i="1"/>
  <c r="H1340" i="1" s="1"/>
  <c r="C1340" i="1"/>
  <c r="D1339" i="1"/>
  <c r="H1339" i="1" s="1"/>
  <c r="C1339" i="1"/>
  <c r="G1338" i="1"/>
  <c r="D1338" i="1"/>
  <c r="H1338" i="1" s="1"/>
  <c r="C1338" i="1"/>
  <c r="G1337" i="1"/>
  <c r="D1337" i="1"/>
  <c r="H1337" i="1" s="1"/>
  <c r="C1337" i="1"/>
  <c r="G1336" i="1"/>
  <c r="D1336" i="1"/>
  <c r="H1336" i="1" s="1"/>
  <c r="C1336" i="1"/>
  <c r="G1335" i="1"/>
  <c r="D1335" i="1"/>
  <c r="H1335" i="1" s="1"/>
  <c r="C1335" i="1"/>
  <c r="G1334" i="1"/>
  <c r="D1334" i="1"/>
  <c r="H1334" i="1" s="1"/>
  <c r="C1334" i="1"/>
  <c r="G1333" i="1"/>
  <c r="D1333" i="1"/>
  <c r="H1333" i="1" s="1"/>
  <c r="C1333" i="1"/>
  <c r="G1332" i="1"/>
  <c r="D1332" i="1"/>
  <c r="H1332" i="1" s="1"/>
  <c r="C1332" i="1"/>
  <c r="G1331" i="1"/>
  <c r="D1331" i="1"/>
  <c r="H1331" i="1" s="1"/>
  <c r="C1331" i="1"/>
  <c r="G1330" i="1"/>
  <c r="D1330" i="1"/>
  <c r="H1330" i="1" s="1"/>
  <c r="C1330" i="1"/>
  <c r="G1329" i="1"/>
  <c r="D1329" i="1"/>
  <c r="H1329" i="1" s="1"/>
  <c r="C1329" i="1"/>
  <c r="G1328" i="1"/>
  <c r="D1328" i="1"/>
  <c r="H1328" i="1" s="1"/>
  <c r="C1328" i="1"/>
  <c r="G1327" i="1"/>
  <c r="D1327" i="1"/>
  <c r="H1327" i="1" s="1"/>
  <c r="C1327" i="1"/>
  <c r="G1326" i="1"/>
  <c r="D1326" i="1"/>
  <c r="H1326" i="1" s="1"/>
  <c r="C1326" i="1"/>
  <c r="G1325" i="1"/>
  <c r="D1325" i="1"/>
  <c r="H1325" i="1" s="1"/>
  <c r="C1325" i="1"/>
  <c r="G1324" i="1"/>
  <c r="D1324" i="1"/>
  <c r="H1324" i="1" s="1"/>
  <c r="C1324" i="1"/>
  <c r="G1323" i="1"/>
  <c r="D1323" i="1"/>
  <c r="H1323" i="1" s="1"/>
  <c r="C1323" i="1"/>
  <c r="G1322" i="1"/>
  <c r="D1322" i="1"/>
  <c r="H1322" i="1" s="1"/>
  <c r="C1322" i="1"/>
  <c r="G1321" i="1"/>
  <c r="D1321" i="1"/>
  <c r="H1321" i="1" s="1"/>
  <c r="C1321" i="1"/>
  <c r="G1320" i="1"/>
  <c r="D1320" i="1"/>
  <c r="H1320" i="1" s="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D1311" i="1"/>
  <c r="G1311" i="1" s="1"/>
  <c r="C1311" i="1"/>
  <c r="H1310" i="1"/>
  <c r="G1310" i="1"/>
  <c r="D1310" i="1"/>
  <c r="C1310" i="1"/>
  <c r="H1309" i="1"/>
  <c r="G1309" i="1"/>
  <c r="D1309" i="1"/>
  <c r="C1309" i="1"/>
  <c r="H1308" i="1"/>
  <c r="G1308" i="1"/>
  <c r="D1308" i="1"/>
  <c r="C1308" i="1"/>
  <c r="H1307" i="1"/>
  <c r="G1307" i="1"/>
  <c r="D1307" i="1"/>
  <c r="C1307" i="1"/>
  <c r="G1306" i="1"/>
  <c r="D1306" i="1"/>
  <c r="H1306" i="1" s="1"/>
  <c r="C1306" i="1"/>
  <c r="D1305" i="1"/>
  <c r="H1305" i="1" s="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D1291" i="1"/>
  <c r="C1291" i="1"/>
  <c r="H1291" i="1" s="1"/>
  <c r="D1290" i="1"/>
  <c r="C1290" i="1"/>
  <c r="H1290" i="1" s="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C1278" i="1"/>
  <c r="H1278" i="1" s="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D1267" i="1"/>
  <c r="G1267" i="1" s="1"/>
  <c r="C1267" i="1"/>
  <c r="D1266" i="1"/>
  <c r="C1266" i="1"/>
  <c r="D1265" i="1"/>
  <c r="H1265" i="1" s="1"/>
  <c r="C1265" i="1"/>
  <c r="C1264" i="1"/>
  <c r="H1263" i="1"/>
  <c r="D1263" i="1"/>
  <c r="G1263" i="1" s="1"/>
  <c r="C1263" i="1"/>
  <c r="H1262" i="1"/>
  <c r="D1262" i="1"/>
  <c r="G1262" i="1" s="1"/>
  <c r="C1262" i="1"/>
  <c r="D1261" i="1"/>
  <c r="C1261" i="1"/>
  <c r="C1260" i="1"/>
  <c r="D1258" i="1"/>
  <c r="H1258" i="1" s="1"/>
  <c r="C1258" i="1"/>
  <c r="G1257" i="1"/>
  <c r="D1257" i="1"/>
  <c r="H1257" i="1" s="1"/>
  <c r="C1257" i="1"/>
  <c r="G1256" i="1"/>
  <c r="D1256" i="1"/>
  <c r="H1256" i="1" s="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D1203" i="1"/>
  <c r="C1203" i="1"/>
  <c r="H1203" i="1" s="1"/>
  <c r="H1202" i="1"/>
  <c r="G1202" i="1"/>
  <c r="D1202" i="1"/>
  <c r="C1202" i="1"/>
  <c r="D1201" i="1"/>
  <c r="C1201" i="1"/>
  <c r="H1201" i="1" s="1"/>
  <c r="H1200" i="1"/>
  <c r="D1200" i="1"/>
  <c r="G1200" i="1" s="1"/>
  <c r="C1200" i="1"/>
  <c r="H1199" i="1"/>
  <c r="G1199" i="1"/>
  <c r="D1199" i="1"/>
  <c r="C1199" i="1"/>
  <c r="G1198" i="1"/>
  <c r="D1198" i="1"/>
  <c r="H1198" i="1" s="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D1188" i="1"/>
  <c r="H1188" i="1" s="1"/>
  <c r="C1188" i="1"/>
  <c r="D1187" i="1"/>
  <c r="H1187" i="1" s="1"/>
  <c r="C1187" i="1"/>
  <c r="D1186" i="1"/>
  <c r="G1186" i="1" s="1"/>
  <c r="C1186" i="1"/>
  <c r="C1185" i="1"/>
  <c r="H1184" i="1"/>
  <c r="G1184" i="1"/>
  <c r="D1184" i="1"/>
  <c r="C1184" i="1"/>
  <c r="G1183" i="1"/>
  <c r="D1183" i="1"/>
  <c r="H1183" i="1" s="1"/>
  <c r="C1183" i="1"/>
  <c r="C1182" i="1"/>
  <c r="H1179" i="1"/>
  <c r="D1179" i="1"/>
  <c r="G1179" i="1" s="1"/>
  <c r="C1179" i="1"/>
  <c r="H1178" i="1"/>
  <c r="D1178" i="1"/>
  <c r="G1178" i="1" s="1"/>
  <c r="C1178" i="1"/>
  <c r="H1177" i="1"/>
  <c r="G1177" i="1"/>
  <c r="D1177" i="1"/>
  <c r="C1177"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G1167" i="1" s="1"/>
  <c r="C1167" i="1"/>
  <c r="H1166" i="1"/>
  <c r="G1166" i="1"/>
  <c r="D1166" i="1"/>
  <c r="C1166" i="1"/>
  <c r="D1165" i="1"/>
  <c r="G1165" i="1" s="1"/>
  <c r="C1165" i="1"/>
  <c r="G1164" i="1"/>
  <c r="D1164" i="1"/>
  <c r="H1164" i="1" s="1"/>
  <c r="C1164" i="1"/>
  <c r="H1163" i="1"/>
  <c r="D1163" i="1"/>
  <c r="G1163" i="1" s="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C1155" i="1"/>
  <c r="H1154" i="1"/>
  <c r="G1154" i="1"/>
  <c r="D1154" i="1"/>
  <c r="C1154" i="1"/>
  <c r="H1153" i="1"/>
  <c r="G1153" i="1"/>
  <c r="D1153" i="1"/>
  <c r="C1153" i="1"/>
  <c r="D1152" i="1"/>
  <c r="G1152" i="1" s="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2" i="1"/>
  <c r="H1092" i="1" s="1"/>
  <c r="C1092" i="1"/>
  <c r="H1091" i="1"/>
  <c r="G1091" i="1"/>
  <c r="D1091" i="1"/>
  <c r="C1091" i="1"/>
  <c r="H1090" i="1"/>
  <c r="G1090" i="1"/>
  <c r="D1090" i="1"/>
  <c r="C1090" i="1"/>
  <c r="H1089" i="1"/>
  <c r="G1089" i="1"/>
  <c r="D1089" i="1"/>
  <c r="C1089" i="1"/>
  <c r="H1088" i="1"/>
  <c r="G1088" i="1"/>
  <c r="D1088" i="1"/>
  <c r="C1088" i="1"/>
  <c r="D1087" i="1"/>
  <c r="H1087" i="1" s="1"/>
  <c r="C1087" i="1"/>
  <c r="H1086" i="1"/>
  <c r="G1086" i="1"/>
  <c r="D1086" i="1"/>
  <c r="C1086" i="1"/>
  <c r="D1085" i="1"/>
  <c r="H1085" i="1" s="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D1078" i="1"/>
  <c r="H1078" i="1" s="1"/>
  <c r="C1078" i="1"/>
  <c r="H1077" i="1"/>
  <c r="G1077" i="1"/>
  <c r="D1077" i="1"/>
  <c r="C1077" i="1"/>
  <c r="D1076" i="1"/>
  <c r="H1076" i="1" s="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G1060" i="1"/>
  <c r="D1060" i="1"/>
  <c r="H1060" i="1" s="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G1039" i="1"/>
  <c r="D1039" i="1"/>
  <c r="H1039" i="1" s="1"/>
  <c r="C1039" i="1"/>
  <c r="H1038" i="1"/>
  <c r="G1038" i="1"/>
  <c r="D1038" i="1"/>
  <c r="C1038" i="1"/>
  <c r="H1037" i="1"/>
  <c r="G1037" i="1"/>
  <c r="D1037" i="1"/>
  <c r="C1037" i="1"/>
  <c r="H1036" i="1"/>
  <c r="G1036" i="1"/>
  <c r="D1036" i="1"/>
  <c r="C1036" i="1"/>
  <c r="G1035" i="1"/>
  <c r="D1035" i="1"/>
  <c r="H1035" i="1" s="1"/>
  <c r="C1035" i="1"/>
  <c r="G1034" i="1"/>
  <c r="D1034" i="1"/>
  <c r="H1034" i="1" s="1"/>
  <c r="C1034" i="1"/>
  <c r="H1033" i="1"/>
  <c r="G1033" i="1"/>
  <c r="D1033" i="1"/>
  <c r="C1033" i="1"/>
  <c r="H1032" i="1"/>
  <c r="G1032" i="1"/>
  <c r="D1032" i="1"/>
  <c r="C1032" i="1"/>
  <c r="G1031" i="1"/>
  <c r="D1031" i="1"/>
  <c r="H1031" i="1" s="1"/>
  <c r="C1031" i="1"/>
  <c r="H1030" i="1"/>
  <c r="G1030" i="1"/>
  <c r="D1030" i="1"/>
  <c r="C1030" i="1"/>
  <c r="G1029" i="1"/>
  <c r="D1029" i="1"/>
  <c r="H1029" i="1" s="1"/>
  <c r="C1029" i="1"/>
  <c r="H1028" i="1"/>
  <c r="G1028" i="1"/>
  <c r="D1028" i="1"/>
  <c r="C1028" i="1"/>
  <c r="H1027" i="1"/>
  <c r="G1027" i="1"/>
  <c r="D1027" i="1"/>
  <c r="C1027" i="1"/>
  <c r="H1026" i="1"/>
  <c r="G1026" i="1"/>
  <c r="D1026" i="1"/>
  <c r="C1026" i="1"/>
  <c r="H1025" i="1"/>
  <c r="G1025" i="1"/>
  <c r="D1025" i="1"/>
  <c r="C1025" i="1"/>
  <c r="C1024" i="1"/>
  <c r="H1023" i="1"/>
  <c r="G1023" i="1"/>
  <c r="D1023" i="1"/>
  <c r="C1023" i="1"/>
  <c r="H1022" i="1"/>
  <c r="G1022" i="1"/>
  <c r="D1022" i="1"/>
  <c r="C1022" i="1"/>
  <c r="H1021" i="1"/>
  <c r="G1021" i="1"/>
  <c r="D1021" i="1"/>
  <c r="C1021" i="1"/>
  <c r="G1020" i="1"/>
  <c r="D1020" i="1"/>
  <c r="H1020" i="1" s="1"/>
  <c r="C1020" i="1"/>
  <c r="H1019" i="1"/>
  <c r="G1019" i="1"/>
  <c r="D1019" i="1"/>
  <c r="C1019" i="1"/>
  <c r="D1018" i="1"/>
  <c r="H1018" i="1" s="1"/>
  <c r="C1018" i="1"/>
  <c r="C1017" i="1"/>
  <c r="H1016" i="1"/>
  <c r="G1016" i="1"/>
  <c r="D1016" i="1"/>
  <c r="C1016" i="1"/>
  <c r="H1015" i="1"/>
  <c r="G1015" i="1"/>
  <c r="D1015" i="1"/>
  <c r="C1015" i="1"/>
  <c r="H1014" i="1"/>
  <c r="D1014" i="1"/>
  <c r="G1014" i="1" s="1"/>
  <c r="C1014" i="1"/>
  <c r="H1013" i="1"/>
  <c r="D1013" i="1"/>
  <c r="G1013" i="1" s="1"/>
  <c r="C1013" i="1"/>
  <c r="C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H735" i="1" s="1"/>
  <c r="C735" i="1"/>
  <c r="H734" i="1"/>
  <c r="G734" i="1"/>
  <c r="D734" i="1"/>
  <c r="C734" i="1"/>
  <c r="H733" i="1"/>
  <c r="G733" i="1"/>
  <c r="D733" i="1"/>
  <c r="C733" i="1"/>
  <c r="H732" i="1"/>
  <c r="G732" i="1"/>
  <c r="D732" i="1"/>
  <c r="C732" i="1"/>
  <c r="G731" i="1"/>
  <c r="D731" i="1"/>
  <c r="H731" i="1" s="1"/>
  <c r="C731" i="1"/>
  <c r="H730" i="1"/>
  <c r="G730" i="1"/>
  <c r="D730" i="1"/>
  <c r="C730" i="1"/>
  <c r="H729" i="1"/>
  <c r="G729" i="1"/>
  <c r="D729" i="1"/>
  <c r="C729" i="1"/>
  <c r="H728" i="1"/>
  <c r="G728" i="1"/>
  <c r="D728" i="1"/>
  <c r="C728" i="1"/>
  <c r="H727" i="1"/>
  <c r="D727" i="1"/>
  <c r="G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H651" i="1"/>
  <c r="D651" i="1"/>
  <c r="G651" i="1" s="1"/>
  <c r="C651" i="1"/>
  <c r="H650" i="1"/>
  <c r="G650" i="1"/>
  <c r="D650" i="1"/>
  <c r="C650" i="1"/>
  <c r="C649" i="1"/>
  <c r="H648" i="1"/>
  <c r="G648" i="1"/>
  <c r="D648" i="1"/>
  <c r="C648" i="1"/>
  <c r="D647" i="1"/>
  <c r="H647" i="1" s="1"/>
  <c r="C647" i="1"/>
  <c r="H646" i="1"/>
  <c r="D646" i="1"/>
  <c r="G646" i="1" s="1"/>
  <c r="C646" i="1"/>
  <c r="H645" i="1"/>
  <c r="D645" i="1"/>
  <c r="G645" i="1" s="1"/>
  <c r="C645" i="1"/>
  <c r="H636" i="1"/>
  <c r="D636" i="1"/>
  <c r="G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C423" i="1"/>
  <c r="C422" i="1"/>
  <c r="C421" i="1"/>
  <c r="D416" i="1"/>
  <c r="H416" i="1" s="1"/>
  <c r="C416" i="1"/>
  <c r="D415" i="1"/>
  <c r="H415" i="1" s="1"/>
  <c r="C415" i="1"/>
  <c r="G414"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G302" i="1"/>
  <c r="D302" i="1"/>
  <c r="H302" i="1" s="1"/>
  <c r="C302" i="1"/>
  <c r="H301" i="1"/>
  <c r="G301" i="1"/>
  <c r="D301" i="1"/>
  <c r="C301" i="1"/>
  <c r="D300" i="1"/>
  <c r="H300" i="1" s="1"/>
  <c r="C300" i="1"/>
  <c r="H299" i="1"/>
  <c r="G299" i="1"/>
  <c r="D299" i="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D284" i="1"/>
  <c r="H284" i="1" s="1"/>
  <c r="C284" i="1"/>
  <c r="H283" i="1"/>
  <c r="G283" i="1"/>
  <c r="D283" i="1"/>
  <c r="C283" i="1"/>
  <c r="H282" i="1"/>
  <c r="G282" i="1"/>
  <c r="D282" i="1"/>
  <c r="C282" i="1"/>
  <c r="H281" i="1"/>
  <c r="G281" i="1"/>
  <c r="D281" i="1"/>
  <c r="C281" i="1"/>
  <c r="H280" i="1"/>
  <c r="G280" i="1"/>
  <c r="D280" i="1"/>
  <c r="C280" i="1"/>
  <c r="D279" i="1"/>
  <c r="H279" i="1" s="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H195" i="1"/>
  <c r="G195" i="1"/>
  <c r="D195" i="1"/>
  <c r="C195" i="1"/>
  <c r="H194" i="1"/>
  <c r="D194" i="1"/>
  <c r="G194" i="1" s="1"/>
  <c r="C194" i="1"/>
  <c r="H193" i="1"/>
  <c r="D193" i="1"/>
  <c r="G193" i="1" s="1"/>
  <c r="C193" i="1"/>
  <c r="D192" i="1"/>
  <c r="H192" i="1" s="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H181" i="1"/>
  <c r="D181" i="1"/>
  <c r="G181" i="1" s="1"/>
  <c r="C181" i="1"/>
  <c r="H180" i="1"/>
  <c r="G180" i="1"/>
  <c r="D180" i="1"/>
  <c r="C180" i="1"/>
  <c r="H179" i="1"/>
  <c r="G179" i="1"/>
  <c r="D179" i="1"/>
  <c r="C179" i="1"/>
  <c r="G178" i="1"/>
  <c r="D178" i="1"/>
  <c r="H178" i="1" s="1"/>
  <c r="C178" i="1"/>
  <c r="H177" i="1"/>
  <c r="G177" i="1"/>
  <c r="D177" i="1"/>
  <c r="C177" i="1"/>
  <c r="H176" i="1"/>
  <c r="G176" i="1"/>
  <c r="D176" i="1"/>
  <c r="C176" i="1"/>
  <c r="G175" i="1"/>
  <c r="D175" i="1"/>
  <c r="H175" i="1" s="1"/>
  <c r="C175" i="1"/>
  <c r="C174" i="1"/>
  <c r="H173" i="1"/>
  <c r="G173" i="1"/>
  <c r="D173" i="1"/>
  <c r="C173" i="1"/>
  <c r="H172" i="1"/>
  <c r="G172" i="1"/>
  <c r="D172" i="1"/>
  <c r="C172" i="1"/>
  <c r="G171" i="1"/>
  <c r="D171" i="1"/>
  <c r="H171" i="1" s="1"/>
  <c r="C171" i="1"/>
  <c r="H170" i="1"/>
  <c r="G170" i="1"/>
  <c r="D170" i="1"/>
  <c r="C170" i="1"/>
  <c r="H169" i="1"/>
  <c r="G169" i="1"/>
  <c r="D169" i="1"/>
  <c r="C169" i="1"/>
  <c r="H168" i="1"/>
  <c r="G168" i="1"/>
  <c r="D168" i="1"/>
  <c r="C168" i="1"/>
  <c r="H167" i="1"/>
  <c r="G167" i="1"/>
  <c r="D167" i="1"/>
  <c r="C167" i="1"/>
  <c r="G166" i="1"/>
  <c r="D166" i="1"/>
  <c r="H166" i="1" s="1"/>
  <c r="C166" i="1"/>
  <c r="H165" i="1"/>
  <c r="G165" i="1"/>
  <c r="D165" i="1"/>
  <c r="C165" i="1"/>
  <c r="G164" i="1"/>
  <c r="D164" i="1"/>
  <c r="H164" i="1" s="1"/>
  <c r="C164" i="1"/>
  <c r="H163" i="1"/>
  <c r="G163" i="1"/>
  <c r="D163" i="1"/>
  <c r="C163" i="1"/>
  <c r="H162" i="1"/>
  <c r="G162" i="1"/>
  <c r="D162" i="1"/>
  <c r="C162" i="1"/>
  <c r="C161" i="1"/>
  <c r="C160" i="1"/>
  <c r="H159" i="1"/>
  <c r="G159" i="1"/>
  <c r="D159" i="1"/>
  <c r="C159" i="1"/>
  <c r="D158" i="1"/>
  <c r="G158" i="1" s="1"/>
  <c r="C158" i="1"/>
  <c r="H157" i="1"/>
  <c r="G157" i="1"/>
  <c r="D157" i="1"/>
  <c r="C157" i="1"/>
  <c r="H156" i="1"/>
  <c r="D156" i="1"/>
  <c r="G156" i="1" s="1"/>
  <c r="C156" i="1"/>
  <c r="D155" i="1"/>
  <c r="H155" i="1" s="1"/>
  <c r="C155" i="1"/>
  <c r="H154" i="1"/>
  <c r="G154" i="1"/>
  <c r="D154" i="1"/>
  <c r="C154" i="1"/>
  <c r="H153" i="1"/>
  <c r="G153" i="1"/>
  <c r="D153" i="1"/>
  <c r="C153" i="1"/>
  <c r="H152" i="1"/>
  <c r="G152" i="1"/>
  <c r="D152" i="1"/>
  <c r="C152" i="1"/>
  <c r="H151" i="1"/>
  <c r="D151" i="1"/>
  <c r="G151" i="1" s="1"/>
  <c r="C151" i="1"/>
  <c r="H150" i="1"/>
  <c r="D150" i="1"/>
  <c r="G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G132" i="1" s="1"/>
  <c r="C132" i="1"/>
  <c r="D131" i="1"/>
  <c r="H131" i="1" s="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D108" i="1"/>
  <c r="G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G81" i="1"/>
  <c r="D81" i="1"/>
  <c r="H81" i="1" s="1"/>
  <c r="C81" i="1"/>
  <c r="H80" i="1"/>
  <c r="G80" i="1"/>
  <c r="D80" i="1"/>
  <c r="C80"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24" i="9" l="1"/>
  <c r="B324" i="9" s="1"/>
  <c r="E329" i="9"/>
  <c r="B329" i="9" s="1"/>
  <c r="E307" i="9"/>
  <c r="B307" i="9" s="1"/>
  <c r="E36" i="9"/>
  <c r="B36" i="9" s="1"/>
  <c r="G1387" i="1"/>
  <c r="G1388" i="1"/>
  <c r="H1389" i="1"/>
  <c r="H1386" i="1"/>
  <c r="G1385" i="1"/>
  <c r="H1266" i="1"/>
  <c r="G1291" i="1"/>
  <c r="G1278" i="1"/>
  <c r="G1290" i="1"/>
  <c r="G1187" i="1"/>
  <c r="H1186" i="1"/>
  <c r="H1261" i="1"/>
  <c r="E303" i="9"/>
  <c r="B303" i="9" s="1"/>
  <c r="F256" i="5"/>
  <c r="D255" i="5"/>
  <c r="C1259" i="1" s="1"/>
  <c r="H1264" i="1"/>
  <c r="G1203" i="1"/>
  <c r="G1201" i="1"/>
  <c r="F197" i="5"/>
  <c r="G1339" i="1"/>
  <c r="G1258" i="1"/>
  <c r="D1260" i="1"/>
  <c r="H1260" i="1" s="1"/>
  <c r="C1681" i="1"/>
  <c r="H1681" i="1" s="1"/>
  <c r="G1341" i="1"/>
  <c r="G1305" i="1"/>
  <c r="G1155" i="1"/>
  <c r="H1155" i="1"/>
  <c r="H1152" i="1"/>
  <c r="G1265" i="1"/>
  <c r="E305" i="9"/>
  <c r="G1260" i="1"/>
  <c r="G1261" i="1"/>
  <c r="G1264" i="1"/>
  <c r="G1266" i="1"/>
  <c r="F260" i="5"/>
  <c r="G1085" i="1"/>
  <c r="H1165" i="1"/>
  <c r="E37" i="9"/>
  <c r="B37" i="9" s="1"/>
  <c r="E320" i="9"/>
  <c r="B320" i="9" s="1"/>
  <c r="G1347" i="1"/>
  <c r="G1342" i="1"/>
  <c r="E337" i="9"/>
  <c r="B337" i="9" s="1"/>
  <c r="G1340" i="1"/>
  <c r="D1185" i="1"/>
  <c r="G1188" i="1"/>
  <c r="D1182" i="1"/>
  <c r="E336" i="9"/>
  <c r="B336" i="9" s="1"/>
  <c r="G1683" i="1"/>
  <c r="G1681" i="1"/>
  <c r="G1613" i="1"/>
  <c r="D6" i="8"/>
  <c r="C1583" i="1" s="1"/>
  <c r="G1583" i="1" s="1"/>
  <c r="H1612" i="1"/>
  <c r="G1607" i="1"/>
  <c r="G1602" i="1"/>
  <c r="H1602" i="1"/>
  <c r="G1605" i="1"/>
  <c r="C1604" i="1"/>
  <c r="G1604" i="1" s="1"/>
  <c r="G1587" i="1"/>
  <c r="H1583" i="1"/>
  <c r="G1585" i="1"/>
  <c r="H1586" i="1"/>
  <c r="H1511" i="1"/>
  <c r="H1510" i="1"/>
  <c r="D1537" i="1"/>
  <c r="F114" i="6"/>
  <c r="E312" i="9"/>
  <c r="B312" i="9" s="1"/>
  <c r="G1176" i="1"/>
  <c r="H1176" i="1"/>
  <c r="F171" i="5"/>
  <c r="H1167" i="1"/>
  <c r="F147" i="5"/>
  <c r="G1087" i="1"/>
  <c r="G1092" i="1"/>
  <c r="G1076" i="1"/>
  <c r="G1078" i="1"/>
  <c r="G1050" i="1"/>
  <c r="H1050" i="1"/>
  <c r="D1024" i="1"/>
  <c r="G1018" i="1"/>
  <c r="G635" i="1"/>
  <c r="G416" i="1"/>
  <c r="D423" i="1"/>
  <c r="H423" i="1" s="1"/>
  <c r="G415" i="1"/>
  <c r="G421" i="1"/>
  <c r="H421" i="1"/>
  <c r="E648" i="4"/>
  <c r="D642" i="1" s="1"/>
  <c r="G735" i="1"/>
  <c r="E51" i="9"/>
  <c r="B51" i="9" s="1"/>
  <c r="G726" i="1"/>
  <c r="G717" i="1"/>
  <c r="G676" i="1"/>
  <c r="G653" i="1"/>
  <c r="E31" i="9"/>
  <c r="B31" i="9" s="1"/>
  <c r="E327" i="9"/>
  <c r="B327" i="9" s="1"/>
  <c r="G649" i="1"/>
  <c r="H649" i="1"/>
  <c r="G647" i="1"/>
  <c r="G298" i="1"/>
  <c r="D422" i="1"/>
  <c r="E294" i="9"/>
  <c r="B294" i="9" s="1"/>
  <c r="G300" i="1"/>
  <c r="G423" i="1"/>
  <c r="G279" i="1"/>
  <c r="G284" i="1"/>
  <c r="H212" i="1"/>
  <c r="G212" i="1"/>
  <c r="E202" i="4"/>
  <c r="D198" i="1" s="1"/>
  <c r="F216" i="4"/>
  <c r="G183" i="1"/>
  <c r="G182" i="1"/>
  <c r="G197" i="1"/>
  <c r="D190" i="1"/>
  <c r="H190" i="1" s="1"/>
  <c r="G192" i="1"/>
  <c r="E55" i="9"/>
  <c r="B55" i="9" s="1"/>
  <c r="D174" i="1"/>
  <c r="F170" i="4"/>
  <c r="E164" i="4"/>
  <c r="D160" i="1" s="1"/>
  <c r="H160" i="1" s="1"/>
  <c r="D161" i="1"/>
  <c r="F165" i="4"/>
  <c r="H158" i="1"/>
  <c r="F160" i="4"/>
  <c r="E153" i="4"/>
  <c r="D149" i="1" s="1"/>
  <c r="G155" i="1"/>
  <c r="F154" i="4"/>
  <c r="G131" i="1"/>
  <c r="H132" i="1"/>
  <c r="H102" i="1"/>
  <c r="G102" i="1"/>
  <c r="F112" i="4"/>
  <c r="E46" i="9"/>
  <c r="B46" i="9" s="1"/>
  <c r="H79" i="1"/>
  <c r="G79" i="1"/>
  <c r="F83" i="4"/>
  <c r="E82" i="4"/>
  <c r="D78" i="1" s="1"/>
  <c r="E49" i="4"/>
  <c r="D45" i="1" s="1"/>
  <c r="E34" i="9"/>
  <c r="B34" i="9" s="1"/>
  <c r="F68" i="4"/>
  <c r="H1548" i="1"/>
  <c r="J1548" i="1"/>
  <c r="J1549" i="1"/>
  <c r="H1549" i="1"/>
  <c r="H1550" i="1"/>
  <c r="J1550" i="1"/>
  <c r="J1551" i="1"/>
  <c r="H1551" i="1"/>
  <c r="H1552" i="1"/>
  <c r="J1552" i="1"/>
  <c r="J1553" i="1"/>
  <c r="H1553" i="1"/>
  <c r="H1554" i="1"/>
  <c r="J1554" i="1"/>
  <c r="F203" i="4"/>
  <c r="D202" i="4"/>
  <c r="F263" i="4"/>
  <c r="D262" i="4"/>
  <c r="H1481" i="1"/>
  <c r="H1485" i="1"/>
  <c r="H1489" i="1"/>
  <c r="H1493" i="1"/>
  <c r="H1497" i="1"/>
  <c r="H1501" i="1"/>
  <c r="H1505" i="1"/>
  <c r="H1509" i="1"/>
  <c r="H1513" i="1"/>
  <c r="H1517" i="1"/>
  <c r="H1521" i="1"/>
  <c r="H1528" i="1"/>
  <c r="H1532" i="1"/>
  <c r="H1536" i="1"/>
  <c r="H1539" i="1"/>
  <c r="J1564" i="1"/>
  <c r="H1564" i="1"/>
  <c r="H1565" i="1"/>
  <c r="J1565" i="1"/>
  <c r="J1566" i="1"/>
  <c r="H1566" i="1"/>
  <c r="H1567" i="1"/>
  <c r="J1567" i="1"/>
  <c r="J1568" i="1"/>
  <c r="H1568" i="1"/>
  <c r="H1569" i="1"/>
  <c r="J1569" i="1"/>
  <c r="J1570" i="1"/>
  <c r="H1570" i="1"/>
  <c r="H1588" i="1"/>
  <c r="H1590" i="1"/>
  <c r="H1606" i="1"/>
  <c r="H1620" i="1"/>
  <c r="H1624" i="1"/>
  <c r="H1626" i="1"/>
  <c r="H1640" i="1"/>
  <c r="H1642" i="1"/>
  <c r="H1656" i="1"/>
  <c r="H1658" i="1"/>
  <c r="F140" i="4"/>
  <c r="H1480" i="1"/>
  <c r="H1484" i="1"/>
  <c r="H1488" i="1"/>
  <c r="H1492" i="1"/>
  <c r="H1496" i="1"/>
  <c r="H1500" i="1"/>
  <c r="H1504" i="1"/>
  <c r="H1508" i="1"/>
  <c r="H1512" i="1"/>
  <c r="H1516" i="1"/>
  <c r="H1520" i="1"/>
  <c r="H1524" i="1"/>
  <c r="H1527" i="1"/>
  <c r="H1531" i="1"/>
  <c r="H1535" i="1"/>
  <c r="I1541" i="1"/>
  <c r="I1543" i="1"/>
  <c r="I1545" i="1"/>
  <c r="G1548" i="1"/>
  <c r="I1548" i="1" s="1"/>
  <c r="G1549" i="1"/>
  <c r="I1549" i="1" s="1"/>
  <c r="G1550" i="1"/>
  <c r="I1550" i="1" s="1"/>
  <c r="G1551" i="1"/>
  <c r="I1551" i="1" s="1"/>
  <c r="G1552" i="1"/>
  <c r="I1552" i="1" s="1"/>
  <c r="G1553" i="1"/>
  <c r="I1553" i="1" s="1"/>
  <c r="G1554" i="1"/>
  <c r="I1554" i="1" s="1"/>
  <c r="G1555" i="1"/>
  <c r="J1557" i="1"/>
  <c r="H1557" i="1"/>
  <c r="I1557" i="1" s="1"/>
  <c r="H1558" i="1"/>
  <c r="I1558" i="1" s="1"/>
  <c r="J1558" i="1"/>
  <c r="J1559" i="1"/>
  <c r="H1559" i="1"/>
  <c r="I1559" i="1" s="1"/>
  <c r="H1560" i="1"/>
  <c r="I1560" i="1" s="1"/>
  <c r="J1560" i="1"/>
  <c r="J1561" i="1"/>
  <c r="H1561" i="1"/>
  <c r="I1561" i="1" s="1"/>
  <c r="H1562" i="1"/>
  <c r="I1562" i="1" s="1"/>
  <c r="J1562" i="1"/>
  <c r="G1572" i="1"/>
  <c r="H1578" i="1"/>
  <c r="I1578" i="1" s="1"/>
  <c r="J1578" i="1"/>
  <c r="J1579" i="1"/>
  <c r="H1579" i="1"/>
  <c r="I1579" i="1" s="1"/>
  <c r="H1580" i="1"/>
  <c r="I1580" i="1" s="1"/>
  <c r="J1580" i="1"/>
  <c r="J1581" i="1"/>
  <c r="H1581" i="1"/>
  <c r="I1581" i="1" s="1"/>
  <c r="H1592" i="1"/>
  <c r="H1594" i="1"/>
  <c r="H1608" i="1"/>
  <c r="H1610" i="1"/>
  <c r="H1628" i="1"/>
  <c r="H1630" i="1"/>
  <c r="H1644" i="1"/>
  <c r="H1646" i="1"/>
  <c r="H1660" i="1"/>
  <c r="H1662" i="1"/>
  <c r="D82" i="4"/>
  <c r="F106" i="4"/>
  <c r="F135" i="4"/>
  <c r="D134" i="4"/>
  <c r="D221" i="4"/>
  <c r="F374" i="4"/>
  <c r="D373" i="4"/>
  <c r="G1564" i="1"/>
  <c r="I1564" i="1" s="1"/>
  <c r="G1565" i="1"/>
  <c r="I1565" i="1" s="1"/>
  <c r="G1566" i="1"/>
  <c r="I1566" i="1" s="1"/>
  <c r="G1567" i="1"/>
  <c r="I1567" i="1" s="1"/>
  <c r="G1568" i="1"/>
  <c r="I1568" i="1" s="1"/>
  <c r="G1569" i="1"/>
  <c r="I1569" i="1" s="1"/>
  <c r="G1570" i="1"/>
  <c r="I1570" i="1" s="1"/>
  <c r="G1571" i="1"/>
  <c r="H1573" i="1"/>
  <c r="I1573" i="1" s="1"/>
  <c r="J1573" i="1"/>
  <c r="J1574" i="1"/>
  <c r="H1574" i="1"/>
  <c r="I1574" i="1" s="1"/>
  <c r="H1575" i="1"/>
  <c r="I1575" i="1" s="1"/>
  <c r="J1575" i="1"/>
  <c r="J1576" i="1"/>
  <c r="H1576" i="1"/>
  <c r="I1576" i="1" s="1"/>
  <c r="H1670" i="1"/>
  <c r="G1670" i="1"/>
  <c r="H1674" i="1"/>
  <c r="G1674" i="1"/>
  <c r="H1678" i="1"/>
  <c r="G1678" i="1"/>
  <c r="H1682" i="1"/>
  <c r="G1682" i="1"/>
  <c r="H1686" i="1"/>
  <c r="G1686" i="1"/>
  <c r="D230" i="4"/>
  <c r="E273" i="4"/>
  <c r="D269" i="1" s="1"/>
  <c r="F322" i="4"/>
  <c r="D321" i="4"/>
  <c r="E373" i="4"/>
  <c r="D368" i="1" s="1"/>
  <c r="D647" i="4"/>
  <c r="D536" i="4"/>
  <c r="E597" i="4"/>
  <c r="D591" i="1" s="1"/>
  <c r="E5" i="7"/>
  <c r="D7" i="4"/>
  <c r="D49" i="4"/>
  <c r="D125" i="4"/>
  <c r="D153" i="4"/>
  <c r="E647" i="4"/>
  <c r="D641" i="1" s="1"/>
  <c r="D522" i="4"/>
  <c r="F572" i="4"/>
  <c r="D571" i="4"/>
  <c r="E584" i="4"/>
  <c r="D578" i="1" s="1"/>
  <c r="F630" i="4"/>
  <c r="D629" i="4"/>
  <c r="F274" i="5"/>
  <c r="G346" i="9"/>
  <c r="E346" i="9" s="1"/>
  <c r="D309" i="4"/>
  <c r="D361" i="4"/>
  <c r="D648" i="4"/>
  <c r="E536" i="4"/>
  <c r="E571" i="4"/>
  <c r="D565" i="1" s="1"/>
  <c r="G156" i="9"/>
  <c r="E156" i="9" s="1"/>
  <c r="B156" i="9" s="1"/>
  <c r="F607" i="4"/>
  <c r="E629" i="4"/>
  <c r="D623" i="1" s="1"/>
  <c r="E12" i="5"/>
  <c r="E70" i="5"/>
  <c r="F70" i="5" s="1"/>
  <c r="D135" i="5"/>
  <c r="H316" i="9"/>
  <c r="H315" i="9"/>
  <c r="E255" i="5"/>
  <c r="D1259" i="1" s="1"/>
  <c r="G176" i="9"/>
  <c r="E176" i="9" s="1"/>
  <c r="B176" i="9" s="1"/>
  <c r="D88" i="5"/>
  <c r="F150" i="5"/>
  <c r="D203" i="5"/>
  <c r="F219" i="5"/>
  <c r="F277" i="5"/>
  <c r="F5" i="6"/>
  <c r="D35" i="6"/>
  <c r="D129" i="6"/>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180" i="9"/>
  <c r="E180" i="9" s="1"/>
  <c r="B180" i="9" s="1"/>
  <c r="H179" i="9"/>
  <c r="H310" i="9"/>
  <c r="H309" i="9"/>
  <c r="G211" i="9"/>
  <c r="E211" i="9" s="1"/>
  <c r="B211" i="9" s="1"/>
  <c r="G210" i="9"/>
  <c r="E210" i="9" s="1"/>
  <c r="B210" i="9" s="1"/>
  <c r="G209" i="9"/>
  <c r="E209" i="9" s="1"/>
  <c r="B209" i="9" s="1"/>
  <c r="G208" i="9"/>
  <c r="E208" i="9" s="1"/>
  <c r="B208" i="9" s="1"/>
  <c r="L207" i="9"/>
  <c r="F207" i="9" s="1"/>
  <c r="G310" i="9"/>
  <c r="E310" i="9" s="1"/>
  <c r="B310"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178" i="9"/>
  <c r="E178" i="9" s="1"/>
  <c r="B178" i="9" s="1"/>
  <c r="G174" i="9"/>
  <c r="E174" i="9" s="1"/>
  <c r="B174" i="9" s="1"/>
  <c r="G203" i="9"/>
  <c r="E203" i="9" s="1"/>
  <c r="B203" i="9" s="1"/>
  <c r="G199" i="9"/>
  <c r="E199" i="9" s="1"/>
  <c r="B199" i="9" s="1"/>
  <c r="G195" i="9"/>
  <c r="E195" i="9" s="1"/>
  <c r="B195" i="9" s="1"/>
  <c r="G191" i="9"/>
  <c r="E191" i="9" s="1"/>
  <c r="B191" i="9" s="1"/>
  <c r="G187" i="9"/>
  <c r="E187" i="9" s="1"/>
  <c r="B187" i="9" s="1"/>
  <c r="G183" i="9"/>
  <c r="E183" i="9" s="1"/>
  <c r="B183" i="9" s="1"/>
  <c r="G179" i="9"/>
  <c r="E179" i="9" s="1"/>
  <c r="B179" i="9" s="1"/>
  <c r="G175" i="9"/>
  <c r="E175" i="9" s="1"/>
  <c r="B175" i="9" s="1"/>
  <c r="G207" i="9"/>
  <c r="E207" i="9" s="1"/>
  <c r="G204" i="9"/>
  <c r="E204" i="9" s="1"/>
  <c r="B204" i="9" s="1"/>
  <c r="G200" i="9"/>
  <c r="E200" i="9" s="1"/>
  <c r="B200" i="9" s="1"/>
  <c r="G196" i="9"/>
  <c r="E196" i="9" s="1"/>
  <c r="B196" i="9" s="1"/>
  <c r="G192" i="9"/>
  <c r="E192" i="9" s="1"/>
  <c r="B192" i="9" s="1"/>
  <c r="G188" i="9"/>
  <c r="E188" i="9" s="1"/>
  <c r="B188" i="9" s="1"/>
  <c r="G184" i="9"/>
  <c r="E184" i="9" s="1"/>
  <c r="B184" i="9" s="1"/>
  <c r="I10" i="9"/>
  <c r="B87" i="9"/>
  <c r="B91" i="9"/>
  <c r="B95" i="9"/>
  <c r="B99" i="9"/>
  <c r="B103" i="9"/>
  <c r="B107" i="9"/>
  <c r="B111" i="9"/>
  <c r="B115" i="9"/>
  <c r="B119" i="9"/>
  <c r="E123" i="9"/>
  <c r="B123" i="9" s="1"/>
  <c r="E130" i="9"/>
  <c r="B130" i="9" s="1"/>
  <c r="B133" i="9"/>
  <c r="B136" i="9"/>
  <c r="G185" i="9"/>
  <c r="E185" i="9" s="1"/>
  <c r="B185" i="9" s="1"/>
  <c r="G193" i="9"/>
  <c r="E193" i="9" s="1"/>
  <c r="B193" i="9" s="1"/>
  <c r="G201" i="9"/>
  <c r="E201" i="9" s="1"/>
  <c r="B201" i="9" s="1"/>
  <c r="M228" i="9"/>
  <c r="E88" i="5"/>
  <c r="D1093" i="1" s="1"/>
  <c r="F89" i="5"/>
  <c r="E177" i="5"/>
  <c r="F178" i="5"/>
  <c r="D44" i="8"/>
  <c r="G343" i="9" s="1"/>
  <c r="E343" i="9" s="1"/>
  <c r="E86" i="9"/>
  <c r="B86" i="9" s="1"/>
  <c r="E90" i="9"/>
  <c r="B90" i="9" s="1"/>
  <c r="E94" i="9"/>
  <c r="B94" i="9" s="1"/>
  <c r="E98" i="9"/>
  <c r="B98" i="9" s="1"/>
  <c r="E102" i="9"/>
  <c r="B102" i="9" s="1"/>
  <c r="E106" i="9"/>
  <c r="B106" i="9" s="1"/>
  <c r="E110" i="9"/>
  <c r="B110" i="9" s="1"/>
  <c r="E114" i="9"/>
  <c r="B114" i="9" s="1"/>
  <c r="E118" i="9"/>
  <c r="B118" i="9" s="1"/>
  <c r="E122" i="9"/>
  <c r="B122" i="9" s="1"/>
  <c r="B125" i="9"/>
  <c r="B128" i="9"/>
  <c r="G177" i="9"/>
  <c r="E177" i="9" s="1"/>
  <c r="B177" i="9" s="1"/>
  <c r="G181" i="9"/>
  <c r="E181" i="9" s="1"/>
  <c r="B181" i="9" s="1"/>
  <c r="G316" i="9"/>
  <c r="G315" i="9"/>
  <c r="E339" i="9"/>
  <c r="B339" i="9" s="1"/>
  <c r="B88" i="9"/>
  <c r="B92" i="9"/>
  <c r="B96" i="9"/>
  <c r="B100" i="9"/>
  <c r="B104" i="9"/>
  <c r="B108" i="9"/>
  <c r="B112" i="9"/>
  <c r="B116" i="9"/>
  <c r="B120" i="9"/>
  <c r="E139" i="9"/>
  <c r="B139" i="9" s="1"/>
  <c r="E143" i="9"/>
  <c r="B143" i="9" s="1"/>
  <c r="E147" i="9"/>
  <c r="B147" i="9" s="1"/>
  <c r="E151" i="9"/>
  <c r="B151" i="9" s="1"/>
  <c r="E155" i="9"/>
  <c r="B155" i="9" s="1"/>
  <c r="G189" i="9"/>
  <c r="E189" i="9" s="1"/>
  <c r="B189" i="9" s="1"/>
  <c r="G197" i="9"/>
  <c r="E197" i="9" s="1"/>
  <c r="B197" i="9" s="1"/>
  <c r="G205" i="9"/>
  <c r="E205" i="9" s="1"/>
  <c r="B205" i="9" s="1"/>
  <c r="E127" i="9"/>
  <c r="B127" i="9" s="1"/>
  <c r="E135" i="9"/>
  <c r="B135" i="9" s="1"/>
  <c r="B252" i="9"/>
  <c r="B260" i="9"/>
  <c r="E159" i="9"/>
  <c r="B159" i="9" s="1"/>
  <c r="E163" i="9"/>
  <c r="B163" i="9" s="1"/>
  <c r="E167" i="9"/>
  <c r="B167" i="9" s="1"/>
  <c r="E171" i="9"/>
  <c r="B171" i="9" s="1"/>
  <c r="B231" i="9"/>
  <c r="B235" i="9"/>
  <c r="B239" i="9"/>
  <c r="B243" i="9"/>
  <c r="B247" i="9"/>
  <c r="B251" i="9"/>
  <c r="B255" i="9"/>
  <c r="B259" i="9"/>
  <c r="B263" i="9"/>
  <c r="B267" i="9"/>
  <c r="B271" i="9"/>
  <c r="B274" i="9"/>
  <c r="B275" i="9"/>
  <c r="B279" i="9"/>
  <c r="B283" i="9"/>
  <c r="B287" i="9"/>
  <c r="B290" i="9"/>
  <c r="B291" i="9"/>
  <c r="E318" i="9"/>
  <c r="B318" i="9" s="1"/>
  <c r="E322" i="9"/>
  <c r="B322" i="9" s="1"/>
  <c r="E326" i="9"/>
  <c r="B326" i="9" s="1"/>
  <c r="E330" i="9"/>
  <c r="B330" i="9" s="1"/>
  <c r="F229" i="9"/>
  <c r="B229" i="9" s="1"/>
  <c r="F232" i="9"/>
  <c r="B232" i="9" s="1"/>
  <c r="F233" i="9"/>
  <c r="B233" i="9" s="1"/>
  <c r="F236" i="9"/>
  <c r="B236" i="9" s="1"/>
  <c r="F237" i="9"/>
  <c r="B237" i="9" s="1"/>
  <c r="F240" i="9"/>
  <c r="B240" i="9" s="1"/>
  <c r="F241" i="9"/>
  <c r="B241" i="9" s="1"/>
  <c r="F244" i="9"/>
  <c r="B244" i="9" s="1"/>
  <c r="F245" i="9"/>
  <c r="B245" i="9" s="1"/>
  <c r="F248" i="9"/>
  <c r="B248" i="9" s="1"/>
  <c r="F249" i="9"/>
  <c r="B249" i="9" s="1"/>
  <c r="F253" i="9"/>
  <c r="B253" i="9" s="1"/>
  <c r="F256" i="9"/>
  <c r="B256" i="9" s="1"/>
  <c r="F257" i="9"/>
  <c r="B257" i="9" s="1"/>
  <c r="F261" i="9"/>
  <c r="B261" i="9" s="1"/>
  <c r="F264" i="9"/>
  <c r="B264" i="9" s="1"/>
  <c r="F265" i="9"/>
  <c r="B265" i="9" s="1"/>
  <c r="F268" i="9"/>
  <c r="B268" i="9" s="1"/>
  <c r="F269" i="9"/>
  <c r="B269" i="9" s="1"/>
  <c r="F272" i="9"/>
  <c r="B272" i="9" s="1"/>
  <c r="F273" i="9"/>
  <c r="B273" i="9" s="1"/>
  <c r="F276" i="9"/>
  <c r="B276" i="9" s="1"/>
  <c r="F277" i="9"/>
  <c r="B277" i="9" s="1"/>
  <c r="F281" i="9"/>
  <c r="B281" i="9" s="1"/>
  <c r="F284" i="9"/>
  <c r="B284" i="9" s="1"/>
  <c r="F285" i="9"/>
  <c r="B285" i="9" s="1"/>
  <c r="F288" i="9"/>
  <c r="B288" i="9" s="1"/>
  <c r="F289" i="9"/>
  <c r="B289" i="9" s="1"/>
  <c r="F292" i="9"/>
  <c r="B292" i="9" s="1"/>
  <c r="F298" i="9"/>
  <c r="B305" i="9"/>
  <c r="B311" i="9"/>
  <c r="D251" i="5" l="1"/>
  <c r="H25" i="3" s="1"/>
  <c r="E315" i="9"/>
  <c r="B315" i="9" s="1"/>
  <c r="H1185" i="1"/>
  <c r="G1185" i="1"/>
  <c r="H1182" i="1"/>
  <c r="G1182" i="1"/>
  <c r="H1604" i="1"/>
  <c r="H19" i="9"/>
  <c r="E19" i="9" s="1"/>
  <c r="B19" i="9" s="1"/>
  <c r="E316" i="9"/>
  <c r="B316" i="9" s="1"/>
  <c r="G1024" i="1"/>
  <c r="H1024" i="1"/>
  <c r="B207" i="9"/>
  <c r="G422" i="1"/>
  <c r="H422" i="1"/>
  <c r="E360" i="4"/>
  <c r="G190" i="1"/>
  <c r="F164" i="4"/>
  <c r="H174" i="1"/>
  <c r="G174" i="1"/>
  <c r="G160" i="1"/>
  <c r="H161" i="1"/>
  <c r="G161" i="1"/>
  <c r="E6" i="4"/>
  <c r="I17" i="3" s="1"/>
  <c r="B343" i="9"/>
  <c r="F129" i="6"/>
  <c r="C1525" i="1"/>
  <c r="F88" i="5"/>
  <c r="C1093" i="1"/>
  <c r="E7" i="5"/>
  <c r="D1017" i="1"/>
  <c r="F648" i="4"/>
  <c r="C642" i="1"/>
  <c r="B346" i="9"/>
  <c r="E345" i="9"/>
  <c r="I10" i="3" s="1"/>
  <c r="F522" i="4"/>
  <c r="C516" i="1"/>
  <c r="F49" i="4"/>
  <c r="C45" i="1"/>
  <c r="F536" i="4"/>
  <c r="D535" i="4"/>
  <c r="C530" i="1"/>
  <c r="F647" i="4"/>
  <c r="C641" i="1"/>
  <c r="F221" i="4"/>
  <c r="C217" i="1"/>
  <c r="F82" i="4"/>
  <c r="C78" i="1"/>
  <c r="K1481" i="9"/>
  <c r="G344" i="9"/>
  <c r="E344" i="9" s="1"/>
  <c r="B344" i="9" s="1"/>
  <c r="C1621" i="1"/>
  <c r="I39" i="3"/>
  <c r="F35" i="6"/>
  <c r="C1431" i="1"/>
  <c r="H28" i="3"/>
  <c r="G338" i="9"/>
  <c r="E338" i="9" s="1"/>
  <c r="B338" i="9" s="1"/>
  <c r="F203" i="5"/>
  <c r="C1207" i="1"/>
  <c r="H1259" i="1"/>
  <c r="G1259" i="1"/>
  <c r="F135" i="5"/>
  <c r="C1140" i="1"/>
  <c r="F361" i="4"/>
  <c r="D360" i="4"/>
  <c r="C356" i="1"/>
  <c r="D141" i="6"/>
  <c r="H578" i="1"/>
  <c r="G578" i="1"/>
  <c r="D6" i="4"/>
  <c r="F7" i="4"/>
  <c r="C3" i="1"/>
  <c r="D430" i="4"/>
  <c r="H269" i="1"/>
  <c r="G269" i="1"/>
  <c r="F134" i="4"/>
  <c r="C130" i="1"/>
  <c r="F202" i="4"/>
  <c r="C198" i="1"/>
  <c r="E152" i="4"/>
  <c r="F228" i="9"/>
  <c r="B228" i="9" s="1"/>
  <c r="D177" i="5"/>
  <c r="E251" i="5"/>
  <c r="E69" i="5"/>
  <c r="D1075" i="1"/>
  <c r="F309" i="4"/>
  <c r="D308" i="4"/>
  <c r="C304" i="1"/>
  <c r="F571" i="4"/>
  <c r="C565" i="1"/>
  <c r="H24" i="9"/>
  <c r="G24" i="9"/>
  <c r="D152" i="4"/>
  <c r="F153" i="4"/>
  <c r="C149" i="1"/>
  <c r="I33" i="3"/>
  <c r="D1538" i="1"/>
  <c r="F255" i="5"/>
  <c r="E418" i="4"/>
  <c r="D413" i="1" s="1"/>
  <c r="D355" i="1"/>
  <c r="F230" i="4"/>
  <c r="C226" i="1"/>
  <c r="F373" i="4"/>
  <c r="C368" i="1"/>
  <c r="E417" i="4"/>
  <c r="D412" i="1" s="1"/>
  <c r="I24" i="3"/>
  <c r="D1181" i="1"/>
  <c r="E309" i="9"/>
  <c r="B309" i="9" s="1"/>
  <c r="D69" i="5"/>
  <c r="E535" i="4"/>
  <c r="D530" i="1"/>
  <c r="F629" i="4"/>
  <c r="C623" i="1"/>
  <c r="C121" i="1"/>
  <c r="F125" i="4"/>
  <c r="H591" i="1"/>
  <c r="G591" i="1"/>
  <c r="F12" i="5"/>
  <c r="F321" i="4"/>
  <c r="C316" i="1"/>
  <c r="F262" i="4"/>
  <c r="C258" i="1"/>
  <c r="F251" i="5" l="1"/>
  <c r="C1255" i="1"/>
  <c r="E176" i="5"/>
  <c r="D1180" i="1" s="1"/>
  <c r="E422" i="4"/>
  <c r="D417" i="1" s="1"/>
  <c r="D2" i="1"/>
  <c r="H258" i="1"/>
  <c r="G258" i="1"/>
  <c r="H121" i="1"/>
  <c r="G121" i="1"/>
  <c r="F69" i="5"/>
  <c r="H23" i="3"/>
  <c r="C1074" i="1"/>
  <c r="D6" i="5"/>
  <c r="H149" i="1"/>
  <c r="G149" i="1"/>
  <c r="D417" i="4"/>
  <c r="C303" i="1"/>
  <c r="F308" i="4"/>
  <c r="I25" i="3"/>
  <c r="D1255" i="1"/>
  <c r="G1255" i="1" s="1"/>
  <c r="H198" i="1"/>
  <c r="G198" i="1"/>
  <c r="F141" i="6"/>
  <c r="C1537" i="1"/>
  <c r="H31" i="3"/>
  <c r="G348" i="9"/>
  <c r="E348" i="9" s="1"/>
  <c r="H1140" i="1"/>
  <c r="G1140" i="1"/>
  <c r="H1207" i="1"/>
  <c r="G1207" i="1"/>
  <c r="G1431" i="1"/>
  <c r="H1431" i="1"/>
  <c r="H9" i="3"/>
  <c r="H217" i="1"/>
  <c r="G217" i="1"/>
  <c r="H530" i="1"/>
  <c r="G530" i="1"/>
  <c r="E6" i="5"/>
  <c r="I22" i="3"/>
  <c r="D1012" i="1"/>
  <c r="F7" i="5"/>
  <c r="H356" i="1"/>
  <c r="G356" i="1"/>
  <c r="D640" i="4"/>
  <c r="F535" i="4"/>
  <c r="C529" i="1"/>
  <c r="H516" i="1"/>
  <c r="G516" i="1"/>
  <c r="H642" i="1"/>
  <c r="G642" i="1"/>
  <c r="H1093" i="1"/>
  <c r="G1093" i="1"/>
  <c r="D422" i="4"/>
  <c r="F6" i="4"/>
  <c r="H17" i="3"/>
  <c r="C2" i="1"/>
  <c r="H316" i="1"/>
  <c r="G316" i="1"/>
  <c r="G1538" i="1"/>
  <c r="H1538" i="1"/>
  <c r="D299" i="4"/>
  <c r="F152" i="4"/>
  <c r="H18" i="3"/>
  <c r="C148" i="1"/>
  <c r="H1075" i="1"/>
  <c r="G1075" i="1"/>
  <c r="H130" i="1"/>
  <c r="G130" i="1"/>
  <c r="F430" i="4"/>
  <c r="D639" i="4"/>
  <c r="C424" i="1"/>
  <c r="D418" i="4"/>
  <c r="F360" i="4"/>
  <c r="C355" i="1"/>
  <c r="G78" i="1"/>
  <c r="H78" i="1"/>
  <c r="H641" i="1"/>
  <c r="G641" i="1"/>
  <c r="H623" i="1"/>
  <c r="G623" i="1"/>
  <c r="H226" i="1"/>
  <c r="G226" i="1"/>
  <c r="H565" i="1"/>
  <c r="G565" i="1"/>
  <c r="F177" i="5"/>
  <c r="D176" i="5"/>
  <c r="H24" i="3"/>
  <c r="C1181" i="1"/>
  <c r="E640" i="4"/>
  <c r="D634" i="1" s="1"/>
  <c r="D529" i="1"/>
  <c r="E639" i="4"/>
  <c r="D633" i="1" s="1"/>
  <c r="H368" i="1"/>
  <c r="G368" i="1"/>
  <c r="E24" i="9"/>
  <c r="H304" i="1"/>
  <c r="G304" i="1"/>
  <c r="I23" i="3"/>
  <c r="D1074" i="1"/>
  <c r="E299" i="4"/>
  <c r="I18" i="3"/>
  <c r="D148" i="1"/>
  <c r="H3" i="1"/>
  <c r="G3" i="1"/>
  <c r="H1621" i="1"/>
  <c r="G1621" i="1"/>
  <c r="H11" i="3"/>
  <c r="H45" i="1"/>
  <c r="G45" i="1"/>
  <c r="H1017" i="1"/>
  <c r="G1017" i="1"/>
  <c r="G1525" i="1"/>
  <c r="H1525" i="1"/>
  <c r="E342" i="9"/>
  <c r="H1255" i="1" l="1"/>
  <c r="E643" i="4"/>
  <c r="D637" i="1" s="1"/>
  <c r="F639" i="4"/>
  <c r="C633" i="1"/>
  <c r="K3" i="9"/>
  <c r="D423" i="4"/>
  <c r="F299" i="4"/>
  <c r="D301" i="4"/>
  <c r="C295" i="1"/>
  <c r="F640" i="4"/>
  <c r="C634" i="1"/>
  <c r="H1012" i="1"/>
  <c r="G1012" i="1"/>
  <c r="G1537" i="1"/>
  <c r="H1537" i="1"/>
  <c r="F417" i="4"/>
  <c r="C412" i="1"/>
  <c r="H1074" i="1"/>
  <c r="G1074" i="1"/>
  <c r="B24" i="9"/>
  <c r="F176" i="5"/>
  <c r="C1180" i="1"/>
  <c r="H355" i="1"/>
  <c r="G355" i="1"/>
  <c r="H303" i="1"/>
  <c r="G303" i="1"/>
  <c r="G306" i="9"/>
  <c r="E306" i="9" s="1"/>
  <c r="B306" i="9" s="1"/>
  <c r="G299" i="9"/>
  <c r="F6" i="5"/>
  <c r="C1011" i="1"/>
  <c r="H1181" i="1"/>
  <c r="G1181" i="1"/>
  <c r="F418" i="4"/>
  <c r="C413" i="1"/>
  <c r="H148" i="1"/>
  <c r="G148" i="1"/>
  <c r="D300" i="4"/>
  <c r="D424" i="4"/>
  <c r="F422" i="4"/>
  <c r="D643" i="4"/>
  <c r="C417" i="1"/>
  <c r="N3" i="9"/>
  <c r="I11" i="3"/>
  <c r="E301" i="4"/>
  <c r="D297" i="1" s="1"/>
  <c r="E423" i="4"/>
  <c r="D295" i="1"/>
  <c r="E300" i="4"/>
  <c r="D296" i="1" s="1"/>
  <c r="H424" i="1"/>
  <c r="G424" i="1"/>
  <c r="H2" i="1"/>
  <c r="G2" i="1"/>
  <c r="H529" i="1"/>
  <c r="G529" i="1"/>
  <c r="H299" i="9"/>
  <c r="D1011" i="1"/>
  <c r="E347" i="9"/>
  <c r="I9" i="3" s="1"/>
  <c r="B348" i="9"/>
  <c r="F643" i="4" l="1"/>
  <c r="C637" i="1"/>
  <c r="F301" i="4"/>
  <c r="C297" i="1"/>
  <c r="H412" i="1"/>
  <c r="G412" i="1"/>
  <c r="H295" i="1"/>
  <c r="G295" i="1"/>
  <c r="C419" i="1"/>
  <c r="H413" i="1"/>
  <c r="G413" i="1"/>
  <c r="H8" i="3"/>
  <c r="H1011" i="1"/>
  <c r="G1011" i="1"/>
  <c r="H1180" i="1"/>
  <c r="G1180" i="1"/>
  <c r="H634" i="1"/>
  <c r="G634" i="1"/>
  <c r="H633" i="1"/>
  <c r="G633" i="1"/>
  <c r="E299" i="9"/>
  <c r="E425" i="4"/>
  <c r="D420" i="1" s="1"/>
  <c r="E644" i="4"/>
  <c r="D418" i="1"/>
  <c r="H20" i="9"/>
  <c r="E424" i="4"/>
  <c r="D419" i="1" s="1"/>
  <c r="H417" i="1"/>
  <c r="G417" i="1"/>
  <c r="F300" i="4"/>
  <c r="C296" i="1"/>
  <c r="D644" i="4"/>
  <c r="F423" i="4"/>
  <c r="D425" i="4"/>
  <c r="C418" i="1"/>
  <c r="G20" i="9"/>
  <c r="E20" i="9" l="1"/>
  <c r="B20" i="9" s="1"/>
  <c r="M3" i="9"/>
  <c r="F424" i="4"/>
  <c r="H637" i="1"/>
  <c r="G637" i="1"/>
  <c r="B299" i="9"/>
  <c r="H419" i="1"/>
  <c r="G419" i="1"/>
  <c r="H418" i="1"/>
  <c r="G418" i="1"/>
  <c r="D646" i="4"/>
  <c r="F644" i="4"/>
  <c r="C638" i="1"/>
  <c r="E646" i="4"/>
  <c r="D638" i="1"/>
  <c r="E645" i="4"/>
  <c r="H296" i="1"/>
  <c r="G296" i="1"/>
  <c r="F425" i="4"/>
  <c r="C420" i="1"/>
  <c r="H297" i="1"/>
  <c r="G297" i="1"/>
  <c r="D645" i="4"/>
  <c r="F646" i="4" l="1"/>
  <c r="D650" i="4"/>
  <c r="C640" i="1"/>
  <c r="E650" i="4"/>
  <c r="D640" i="1"/>
  <c r="H638" i="1"/>
  <c r="G638" i="1"/>
  <c r="D649" i="4"/>
  <c r="F645" i="4"/>
  <c r="C639" i="1"/>
  <c r="H420" i="1"/>
  <c r="G420" i="1"/>
  <c r="E649" i="4"/>
  <c r="D639" i="1"/>
  <c r="G334" i="9"/>
  <c r="H334" i="9"/>
  <c r="E334" i="9" l="1"/>
  <c r="B334" i="9" s="1"/>
  <c r="F649" i="4"/>
  <c r="H19" i="3"/>
  <c r="C643" i="1"/>
  <c r="G297" i="9"/>
  <c r="E297" i="9" s="1"/>
  <c r="B297" i="9" s="1"/>
  <c r="I20" i="3"/>
  <c r="D644" i="1"/>
  <c r="H640" i="1"/>
  <c r="G640" i="1"/>
  <c r="I19" i="3"/>
  <c r="D643" i="1"/>
  <c r="H639" i="1"/>
  <c r="G639" i="1"/>
  <c r="F650" i="4"/>
  <c r="H20" i="3"/>
  <c r="C644" i="1"/>
  <c r="E298" i="9" l="1"/>
  <c r="I8" i="3" s="1"/>
  <c r="H7" i="3"/>
  <c r="J3" i="9" s="1"/>
  <c r="H643" i="1"/>
  <c r="G643" i="1"/>
  <c r="H644" i="1"/>
  <c r="G644" i="1"/>
  <c r="H295" i="9" l="1"/>
  <c r="L293" i="9"/>
  <c r="F293" i="9" s="1"/>
  <c r="G295" i="9"/>
  <c r="G18" i="9"/>
  <c r="H18" i="9"/>
  <c r="I5" i="9"/>
  <c r="K11" i="9"/>
  <c r="H16" i="9"/>
  <c r="J5" i="9"/>
  <c r="L16" i="9"/>
  <c r="J6" i="9"/>
  <c r="I11" i="9"/>
  <c r="H17" i="9"/>
  <c r="I8" i="9"/>
  <c r="M15" i="9"/>
  <c r="H22" i="9"/>
  <c r="K7" i="9"/>
  <c r="J12" i="9"/>
  <c r="J17" i="9"/>
  <c r="I6" i="9"/>
  <c r="K12" i="9"/>
  <c r="G17" i="9"/>
  <c r="I7" i="9"/>
  <c r="K13" i="9"/>
  <c r="K10" i="9"/>
  <c r="G16" i="9"/>
  <c r="H21" i="9"/>
  <c r="J8" i="9"/>
  <c r="I13" i="9"/>
  <c r="K8" i="9"/>
  <c r="J13" i="9"/>
  <c r="K9" i="9"/>
  <c r="L15" i="9"/>
  <c r="G21" i="9"/>
  <c r="K6" i="9"/>
  <c r="J11" i="9"/>
  <c r="I17" i="9"/>
  <c r="I9" i="9"/>
  <c r="G15" i="9"/>
  <c r="J9" i="9"/>
  <c r="H15" i="9"/>
  <c r="K5" i="9"/>
  <c r="J10" i="9"/>
  <c r="M16" i="9"/>
  <c r="G22" i="9"/>
  <c r="J7" i="9"/>
  <c r="I12" i="9"/>
  <c r="E10" i="9" l="1"/>
  <c r="B10" i="9" s="1"/>
  <c r="E295" i="9"/>
  <c r="E23" i="9" s="1"/>
  <c r="I7" i="3" s="1"/>
  <c r="E12" i="9"/>
  <c r="B12" i="9" s="1"/>
  <c r="F15" i="9"/>
  <c r="E21" i="9"/>
  <c r="B21" i="9" s="1"/>
  <c r="E15" i="9"/>
  <c r="E9" i="9"/>
  <c r="B9" i="9" s="1"/>
  <c r="E16" i="9"/>
  <c r="E22" i="9"/>
  <c r="B22" i="9" s="1"/>
  <c r="E6" i="9"/>
  <c r="B6" i="9" s="1"/>
  <c r="E11" i="9"/>
  <c r="B11" i="9" s="1"/>
  <c r="E18" i="9"/>
  <c r="B18" i="9" s="1"/>
  <c r="E7" i="9"/>
  <c r="B7" i="9" s="1"/>
  <c r="B295" i="9"/>
  <c r="E17" i="9"/>
  <c r="B17" i="9" s="1"/>
  <c r="E8" i="9"/>
  <c r="B8" i="9" s="1"/>
  <c r="F16" i="9"/>
  <c r="E5" i="9"/>
  <c r="B293" i="9"/>
  <c r="F23" i="9"/>
  <c r="E13" i="9"/>
  <c r="B13" i="9" s="1"/>
  <c r="F14" i="9" l="1"/>
  <c r="B15" i="9"/>
  <c r="B16" i="9"/>
  <c r="E14" i="9"/>
  <c r="I13" i="3" s="1"/>
  <c r="F3" i="9"/>
  <c r="B5" i="9"/>
  <c r="E4" i="9"/>
  <c r="E3" i="9" l="1"/>
</calcChain>
</file>

<file path=xl/sharedStrings.xml><?xml version="1.0" encoding="utf-8"?>
<sst xmlns="http://schemas.openxmlformats.org/spreadsheetml/2006/main" count="4733" uniqueCount="3657">
  <si>
    <t>Obveznik:</t>
  </si>
  <si>
    <t>28803 - DJEČJI VRTIĆ POPOVAČA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</si>
  <si>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</si>
  <si>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</si>
  <si>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</si>
  <si>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</si>
  <si>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</si>
  <si>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</si>
  <si>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</si>
  <si>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</si>
  <si>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</si>
  <si>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</si>
  <si>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</si>
  <si>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</si>
  <si>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</si>
  <si>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</si>
  <si>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</si>
  <si>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</si>
  <si>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</si>
  <si>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</si>
  <si>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</si>
  <si>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</si>
  <si>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</si>
  <si>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</si>
  <si>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</si>
  <si>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</si>
  <si>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</si>
  <si>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</si>
  <si>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</si>
  <si>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</si>
  <si>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</si>
  <si>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</si>
  <si>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</si>
  <si>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</si>
  <si>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</si>
  <si>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</si>
  <si>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</si>
  <si>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</si>
  <si>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</si>
  <si>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</si>
  <si>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</si>
  <si>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</si>
  <si>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</si>
  <si>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</si>
  <si>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</si>
  <si>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</si>
  <si>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</si>
  <si>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</si>
  <si>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</si>
  <si>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</si>
  <si>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</si>
  <si>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</si>
  <si>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</si>
  <si>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</si>
  <si>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</si>
  <si>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</si>
  <si>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</si>
  <si>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</si>
  <si>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</si>
  <si>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</si>
  <si>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</si>
  <si>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</si>
  <si>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</si>
  <si>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</si>
  <si>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</si>
  <si>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</si>
  <si>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</si>
  <si>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</si>
  <si>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</si>
  <si>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</si>
  <si>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</si>
  <si>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</si>
  <si>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</si>
  <si>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</si>
  <si>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</si>
  <si>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</si>
  <si>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</si>
  <si>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</si>
  <si>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</si>
  <si>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</si>
  <si>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</si>
  <si>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</si>
  <si>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</si>
  <si>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</si>
  <si>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</si>
  <si>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</si>
  <si>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</si>
  <si>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</si>
  <si>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</si>
  <si>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</si>
  <si>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</si>
  <si>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</si>
  <si>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</si>
  <si>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</si>
  <si>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</si>
  <si>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</si>
  <si>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</si>
  <si>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</si>
  <si>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</si>
  <si>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</si>
  <si>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</si>
  <si>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</si>
  <si>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</si>
  <si>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</si>
  <si>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</si>
  <si>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</si>
  <si>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</si>
  <si>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</si>
  <si>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</si>
  <si>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</si>
  <si>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</si>
  <si>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</si>
  <si>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</si>
  <si>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</si>
  <si>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</si>
  <si>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</si>
  <si>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</si>
  <si>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</si>
  <si>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</si>
  <si>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</si>
  <si>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</si>
  <si>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</si>
  <si>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</si>
  <si>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</si>
  <si>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</si>
  <si>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</si>
  <si>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</si>
  <si>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</si>
  <si>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</si>
  <si>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</si>
  <si>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</si>
  <si>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</si>
  <si>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</si>
  <si>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</si>
  <si>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</si>
  <si>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</si>
  <si>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</si>
  <si>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</si>
  <si>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</si>
  <si>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</si>
  <si>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</si>
  <si>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</si>
  <si>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</si>
  <si>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</si>
  <si>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</si>
  <si>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</si>
  <si>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</si>
  <si>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</si>
  <si>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</si>
  <si>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</si>
  <si>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</si>
  <si>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</si>
  <si>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</si>
  <si>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</si>
  <si>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</si>
  <si>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</si>
  <si>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</si>
  <si>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</si>
  <si>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</si>
  <si>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</si>
  <si>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</si>
  <si>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</si>
  <si>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</si>
  <si>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</si>
  <si>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</si>
  <si>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</si>
  <si>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</si>
  <si>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</si>
  <si>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</si>
  <si>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</si>
  <si>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</si>
  <si>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</si>
  <si>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</si>
  <si>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</si>
  <si>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</si>
  <si>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</si>
  <si>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</si>
  <si>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</si>
  <si>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</si>
  <si>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</si>
  <si>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</si>
  <si>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</si>
  <si>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</si>
  <si>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</si>
  <si>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</si>
  <si>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</si>
  <si>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</si>
  <si>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</si>
  <si>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</si>
  <si>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</si>
  <si>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</si>
  <si>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</si>
  <si>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</si>
  <si>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</si>
  <si>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</si>
  <si>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</si>
  <si>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</si>
  <si>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</si>
  <si>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</si>
  <si>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</si>
  <si>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</si>
  <si>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</si>
  <si>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</si>
  <si>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</si>
  <si>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</si>
  <si>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</si>
  <si>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</si>
  <si>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</si>
  <si>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</si>
  <si>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</si>
  <si>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</si>
  <si>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</si>
  <si>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</si>
  <si>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</si>
  <si>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</si>
  <si>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</si>
  <si>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</si>
  <si>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</si>
  <si>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</si>
  <si>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</si>
  <si>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</si>
  <si>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</si>
  <si>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</si>
  <si>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</si>
  <si>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</si>
  <si>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</si>
  <si>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</si>
  <si>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</si>
  <si>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</si>
  <si>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</si>
  <si>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</si>
  <si>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</si>
  <si>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</si>
  <si>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</si>
  <si>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</si>
  <si>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</si>
  <si>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</si>
  <si>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</si>
  <si>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</si>
  <si>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</si>
  <si>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</si>
  <si>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</si>
  <si>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</si>
  <si>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</si>
  <si>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</si>
  <si>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</si>
  <si>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</si>
  <si>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</si>
  <si>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</si>
  <si>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</si>
  <si>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</si>
  <si>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</si>
  <si>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</si>
  <si>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</si>
  <si>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</si>
  <si>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</si>
  <si>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</si>
  <si>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</si>
  <si>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</si>
  <si>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</si>
  <si>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</si>
  <si>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</si>
  <si>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</si>
  <si>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</si>
  <si>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</si>
  <si>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</si>
  <si>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</si>
  <si>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</si>
  <si>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</si>
  <si>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</si>
  <si>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</si>
  <si>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</si>
  <si>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</si>
  <si>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</si>
  <si>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</si>
  <si>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</si>
  <si>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</si>
  <si>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</si>
  <si>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</si>
  <si>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</si>
  <si>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</si>
  <si>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</si>
  <si>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</si>
  <si>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</si>
  <si>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</si>
  <si>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</si>
  <si>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</si>
  <si>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</si>
  <si>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</si>
  <si>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</si>
  <si>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</si>
  <si>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</si>
  <si>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</si>
  <si>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</si>
  <si>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</si>
  <si>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</si>
  <si>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</si>
  <si>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</si>
  <si>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</si>
  <si>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</si>
  <si>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</si>
  <si>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</si>
  <si>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</si>
  <si>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</si>
  <si>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</si>
  <si>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</si>
  <si>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</si>
  <si>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</si>
  <si>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</si>
  <si>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</si>
  <si>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</si>
  <si>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</si>
  <si>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</si>
  <si>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</si>
  <si>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</si>
  <si>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</si>
  <si>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</si>
  <si>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</si>
  <si>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</si>
  <si>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</si>
  <si>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</si>
  <si>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</si>
  <si>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</si>
  <si>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</si>
  <si>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</si>
  <si>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</si>
  <si>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</si>
  <si>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</si>
  <si>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</si>
  <si>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</si>
  <si>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</si>
  <si>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</si>
  <si>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</si>
  <si>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</si>
  <si>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</si>
  <si>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</si>
  <si>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</si>
  <si>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</si>
  <si>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</si>
  <si>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</si>
  <si>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</si>
  <si>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</si>
  <si>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</si>
  <si>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</si>
  <si>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</si>
  <si>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</si>
  <si>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</si>
  <si>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</si>
  <si>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</si>
  <si>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</si>
  <si>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</si>
  <si>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</si>
  <si>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</si>
  <si>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</si>
  <si>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</si>
  <si>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</si>
  <si>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</si>
  <si>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</si>
  <si>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</si>
  <si>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</si>
  <si>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</si>
  <si>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</si>
  <si>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</si>
  <si>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</si>
  <si>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</si>
  <si>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</si>
  <si>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</si>
  <si>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</si>
  <si>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</si>
  <si>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</si>
  <si>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</si>
  <si>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</si>
  <si>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</si>
  <si>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</si>
  <si>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</si>
  <si>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</si>
  <si>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</si>
  <si>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</si>
  <si>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</si>
  <si>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</si>
  <si>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</si>
  <si>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</si>
  <si>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</si>
  <si>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</si>
  <si>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</si>
  <si>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</si>
  <si>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</si>
  <si>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</si>
  <si>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</si>
  <si>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</si>
  <si>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</si>
  <si>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</si>
  <si>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</si>
  <si>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</si>
  <si>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</si>
  <si>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</si>
  <si>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</si>
  <si>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</si>
  <si>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</si>
  <si>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</si>
  <si>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</si>
  <si>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</si>
  <si>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</si>
  <si>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</si>
  <si>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</si>
  <si>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</si>
  <si>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</si>
  <si>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</si>
  <si>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</si>
  <si>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</si>
  <si>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</si>
  <si>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</si>
  <si>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</si>
  <si>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</si>
  <si>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</si>
  <si>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</si>
  <si>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</si>
  <si>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</si>
  <si>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</si>
  <si>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</si>
  <si>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</si>
  <si>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</si>
  <si>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</si>
  <si>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</si>
  <si>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</si>
  <si>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</si>
  <si>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</si>
  <si>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</si>
  <si>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</si>
  <si>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</si>
  <si>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</si>
  <si>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</si>
  <si>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</si>
  <si>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</si>
  <si>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</si>
  <si>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</si>
  <si>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</si>
  <si>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</si>
  <si>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</si>
  <si>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</si>
  <si>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</si>
  <si>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</si>
  <si>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</si>
  <si>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</si>
  <si>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</si>
  <si>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</si>
  <si>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</si>
  <si>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</si>
  <si>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</si>
  <si>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</si>
  <si>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</si>
  <si>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</si>
  <si>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</si>
  <si>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</si>
  <si>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</si>
  <si>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</si>
  <si>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</si>
  <si>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</si>
  <si>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</si>
  <si>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</si>
  <si>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</si>
  <si>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</si>
  <si>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</si>
  <si>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</si>
  <si>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</si>
  <si>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</si>
  <si>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</si>
  <si>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</si>
  <si>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</si>
  <si>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</si>
  <si>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</si>
  <si>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</si>
  <si>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</si>
  <si>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</si>
  <si>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</si>
  <si>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</si>
  <si>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</si>
  <si>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</si>
  <si>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</si>
  <si>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</si>
  <si>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</si>
  <si>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</si>
  <si>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</si>
  <si>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</si>
  <si>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</si>
  <si>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</si>
  <si>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</si>
  <si>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</si>
  <si>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</si>
  <si>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</si>
  <si>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</si>
  <si>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</si>
  <si>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</si>
  <si>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</si>
  <si>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</si>
  <si>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</si>
  <si>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</si>
  <si>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</si>
  <si>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</si>
  <si>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</si>
  <si>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</si>
  <si>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</si>
  <si>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</si>
  <si>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</si>
  <si>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</si>
  <si>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</si>
  <si>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</si>
  <si>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</si>
  <si>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</si>
  <si>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</si>
  <si>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</si>
  <si>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</si>
  <si>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</si>
  <si>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</si>
  <si>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</si>
  <si>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</si>
  <si>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</si>
  <si>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</si>
  <si>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</si>
  <si>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</si>
  <si>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</si>
  <si>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</si>
  <si>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</si>
  <si>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</si>
  <si>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</si>
  <si>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</si>
  <si>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</si>
  <si>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</si>
  <si>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</si>
  <si>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</si>
  <si>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</si>
  <si>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</si>
  <si>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</si>
  <si>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</si>
  <si>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</si>
  <si>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</si>
  <si>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</si>
  <si>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</si>
  <si>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</si>
  <si>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</si>
  <si>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</si>
  <si>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</si>
  <si>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</si>
  <si>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</si>
  <si>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</si>
  <si>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</si>
  <si>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</si>
  <si>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</si>
  <si>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</si>
  <si>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</si>
  <si>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</si>
  <si>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</si>
  <si>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</si>
  <si>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</si>
  <si>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</si>
  <si>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</si>
  <si>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</si>
  <si>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</si>
  <si>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</si>
  <si>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</si>
  <si>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</si>
  <si>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</si>
  <si>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</si>
  <si>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</si>
  <si>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</si>
  <si>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</si>
  <si>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</si>
  <si>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</si>
  <si>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</si>
  <si>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</si>
  <si>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</si>
  <si>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</si>
  <si>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</si>
  <si>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</si>
  <si>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</si>
  <si>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</si>
  <si>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</si>
  <si>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</si>
  <si>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</si>
  <si>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</si>
  <si>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</si>
  <si>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</si>
  <si>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</si>
  <si>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</si>
  <si>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</si>
  <si>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</si>
  <si>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</si>
  <si>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</si>
  <si>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</si>
  <si>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</si>
  <si>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</si>
  <si>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</si>
  <si>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</si>
  <si>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</si>
  <si>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</si>
  <si>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</si>
  <si>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</si>
  <si>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</si>
  <si>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</si>
  <si>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</si>
  <si>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</si>
  <si>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</si>
  <si>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</si>
  <si>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</si>
  <si>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</si>
  <si>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</si>
  <si>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</si>
  <si>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</si>
  <si>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</si>
  <si>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</si>
  <si>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</si>
  <si>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</si>
  <si>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</si>
  <si>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</si>
  <si>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</si>
  <si>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</si>
  <si>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</si>
  <si>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</si>
  <si>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</si>
  <si>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</si>
  <si>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</si>
  <si>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</si>
  <si>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</si>
  <si>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</si>
  <si>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</si>
  <si>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</si>
  <si>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</si>
  <si>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</si>
  <si>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</si>
  <si>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</si>
  <si>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</si>
  <si>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</si>
  <si>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</si>
  <si>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</si>
  <si>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</si>
  <si>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</si>
  <si>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</si>
  <si>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</si>
  <si>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</si>
  <si>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</si>
  <si>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</si>
  <si>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</si>
  <si>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</si>
  <si>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</si>
  <si>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</si>
  <si>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</si>
  <si>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</si>
  <si>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</si>
  <si>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</si>
  <si>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</si>
  <si>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</si>
  <si>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</si>
  <si>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</si>
  <si>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</si>
  <si>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</si>
  <si>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</si>
  <si>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</si>
  <si>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</si>
  <si>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</si>
  <si>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</si>
  <si>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</si>
  <si>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</si>
  <si>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</si>
  <si>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</si>
  <si>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</si>
  <si>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</si>
  <si>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</si>
  <si>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</si>
  <si>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</si>
  <si>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</si>
  <si>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</si>
  <si>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</si>
  <si>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</si>
  <si>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</si>
  <si>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</si>
  <si>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</si>
  <si>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</si>
  <si>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</si>
  <si>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</si>
  <si>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</si>
  <si>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</si>
  <si>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</si>
  <si>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</si>
  <si>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</si>
  <si>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</si>
  <si>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</si>
  <si>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</si>
  <si>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</si>
  <si>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</si>
  <si>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</si>
  <si>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</si>
  <si>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</si>
  <si>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</si>
  <si>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</si>
  <si>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</si>
  <si>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</si>
  <si>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</si>
  <si>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</si>
  <si>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</si>
  <si>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</si>
  <si>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</si>
  <si>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</si>
  <si>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</si>
  <si>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</si>
  <si>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</si>
  <si>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</si>
  <si>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</si>
  <si>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</si>
  <si>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</si>
  <si>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</si>
  <si>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</si>
  <si>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</si>
  <si>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</si>
  <si>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</si>
  <si>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</si>
  <si>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</si>
  <si>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</si>
  <si>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</si>
  <si>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</si>
  <si>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</si>
  <si>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</si>
  <si>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</si>
  <si>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</si>
  <si>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</si>
  <si>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</si>
  <si>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</si>
  <si>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</si>
  <si>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</si>
  <si>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</si>
  <si>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</si>
  <si>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</si>
  <si>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</si>
  <si>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</si>
  <si>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</si>
  <si>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</si>
  <si>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</si>
  <si>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</si>
  <si>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</si>
  <si>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</si>
  <si>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</si>
  <si>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</si>
  <si>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</si>
  <si>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</si>
  <si>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</si>
  <si>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</si>
  <si>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</si>
  <si>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</si>
  <si>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</si>
  <si>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</si>
  <si>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</si>
  <si>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</si>
  <si>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</si>
  <si>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</si>
  <si>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</si>
  <si>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</si>
  <si>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</si>
  <si>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</si>
  <si>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</si>
  <si>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</si>
  <si>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</si>
  <si>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</si>
  <si>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</si>
  <si>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</si>
  <si>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</si>
  <si>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</si>
  <si>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</si>
  <si>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</si>
  <si>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</si>
  <si>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</si>
  <si>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</si>
  <si>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</si>
  <si>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</si>
  <si>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</si>
  <si>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</si>
  <si>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</si>
  <si>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</si>
  <si>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</si>
  <si>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</si>
  <si>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</si>
  <si>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</si>
  <si>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</si>
  <si>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</si>
  <si>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</si>
  <si>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</si>
  <si>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</si>
  <si>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</si>
  <si>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</si>
  <si>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</si>
  <si>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</si>
  <si>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</si>
  <si>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</si>
  <si>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</si>
  <si>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</si>
  <si>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</si>
  <si>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</si>
  <si>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</si>
  <si>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</si>
  <si>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</si>
  <si>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</si>
  <si>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</si>
  <si>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</si>
  <si>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</si>
  <si>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</si>
  <si>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</si>
  <si>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</si>
  <si>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</si>
  <si>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</si>
  <si>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</si>
  <si>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</si>
  <si>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</si>
  <si>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</si>
  <si>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</si>
  <si>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</si>
  <si>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</si>
  <si>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</si>
  <si>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</si>
  <si>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</si>
  <si>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</si>
  <si>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</si>
  <si>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</si>
  <si>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</si>
  <si>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</si>
  <si>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</si>
  <si>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</si>
  <si>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</si>
  <si>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</si>
  <si>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</si>
  <si>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</si>
  <si>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</si>
  <si>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</si>
  <si>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</si>
  <si>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</si>
  <si>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</si>
  <si>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</si>
  <si>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</si>
  <si>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</si>
  <si>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</si>
  <si>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</si>
  <si>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</si>
  <si>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</si>
  <si>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</si>
  <si>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</si>
  <si>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</si>
  <si>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</si>
  <si>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</si>
  <si>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</si>
  <si>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</si>
  <si>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</si>
  <si>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</si>
  <si>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</si>
  <si>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</si>
  <si>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</si>
  <si>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</si>
  <si>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</si>
  <si>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</si>
  <si>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</si>
  <si>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</si>
  <si>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</si>
  <si>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</si>
  <si>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</si>
  <si>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</si>
  <si>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</si>
  <si>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</si>
  <si>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</si>
  <si>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</si>
  <si>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</si>
  <si>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</si>
  <si>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</si>
  <si>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</si>
  <si>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</si>
  <si>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</si>
  <si>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</si>
  <si>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</si>
  <si>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</si>
  <si>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</si>
  <si>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</si>
  <si>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</si>
  <si>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</si>
  <si>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</si>
  <si>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</si>
  <si>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</si>
  <si>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</si>
  <si>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</si>
  <si>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</si>
  <si>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</si>
  <si>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</si>
  <si>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</si>
  <si>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</si>
  <si>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</si>
  <si>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</si>
  <si>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</si>
  <si>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</si>
  <si>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</si>
  <si>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</si>
  <si>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</si>
  <si>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</si>
  <si>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</si>
  <si>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</si>
  <si>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</si>
  <si>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</si>
  <si>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</si>
  <si>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</si>
  <si>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</si>
  <si>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</si>
  <si>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</si>
  <si>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</si>
  <si>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</si>
  <si>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</si>
  <si>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</si>
  <si>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</si>
  <si>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</si>
  <si>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</si>
  <si>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</si>
  <si>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</si>
  <si>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</si>
  <si>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</si>
  <si>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</si>
  <si>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</si>
  <si>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</si>
  <si>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</si>
  <si>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</si>
  <si>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</si>
  <si>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</si>
  <si>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</si>
  <si>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</si>
  <si>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</si>
  <si>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</si>
  <si>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</si>
  <si>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</si>
  <si>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</si>
  <si>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</si>
  <si>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</si>
  <si>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</si>
  <si>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</si>
  <si>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</si>
  <si>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</si>
  <si>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</si>
  <si>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</si>
  <si>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</si>
  <si>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</si>
  <si>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</si>
  <si>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</si>
  <si>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</si>
  <si>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</si>
  <si>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</si>
  <si>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</si>
  <si>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</si>
  <si>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</si>
  <si>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</si>
  <si>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</si>
  <si>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</si>
  <si>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</si>
  <si>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</si>
  <si>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</si>
  <si>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</si>
  <si>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</si>
  <si>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</si>
  <si>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</si>
  <si>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</si>
  <si>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</si>
  <si>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</si>
  <si>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</si>
  <si>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</si>
  <si>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</si>
  <si>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</si>
  <si>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</si>
  <si>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</si>
  <si>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</si>
  <si>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</si>
  <si>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</si>
  <si>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</si>
  <si>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</si>
  <si>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</si>
  <si>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</si>
  <si>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</si>
  <si>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</si>
  <si>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</si>
  <si>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</si>
  <si>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</si>
  <si>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</si>
  <si>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</si>
  <si>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</si>
  <si>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</si>
  <si>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</si>
  <si>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</si>
  <si>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</si>
  <si>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</si>
  <si>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</si>
  <si>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</si>
  <si>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</si>
  <si>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</si>
  <si>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</si>
  <si>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</si>
  <si>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</si>
  <si>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</si>
  <si>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</si>
  <si>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</si>
  <si>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</si>
  <si>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</si>
  <si>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</si>
  <si>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</si>
  <si>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</si>
  <si>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</si>
  <si>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</si>
  <si>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</si>
  <si>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</si>
  <si>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</si>
  <si>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</si>
  <si>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</si>
  <si>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</si>
  <si>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</si>
  <si>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</si>
  <si>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</si>
  <si>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</si>
  <si>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</si>
  <si>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</si>
  <si>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</si>
  <si>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</si>
  <si>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</si>
  <si>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</si>
  <si>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</si>
  <si>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</si>
  <si>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</si>
  <si>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</si>
  <si>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</si>
  <si>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</si>
  <si>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</si>
  <si>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</si>
  <si>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</si>
  <si>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</si>
  <si>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</si>
  <si>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</si>
  <si>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</si>
  <si>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</si>
  <si>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</si>
  <si>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</si>
  <si>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</si>
  <si>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</si>
  <si>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</si>
  <si>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</si>
  <si>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</si>
  <si>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</si>
  <si>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</si>
  <si>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</si>
  <si>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</si>
  <si>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</si>
  <si>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</si>
  <si>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</si>
  <si>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</si>
  <si>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</si>
  <si>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</si>
  <si>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</si>
  <si>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</si>
  <si>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</si>
  <si>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</si>
  <si>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</si>
  <si>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</si>
  <si>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</si>
  <si>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</si>
  <si>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</si>
  <si>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</si>
  <si>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</si>
  <si>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</si>
  <si>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</si>
  <si>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</si>
  <si>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</si>
  <si>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</si>
  <si>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</si>
  <si>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</si>
  <si>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</si>
  <si>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</si>
  <si>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</si>
  <si>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</si>
  <si>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</si>
  <si>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</si>
  <si>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</si>
  <si>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</si>
  <si>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</si>
  <si>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</si>
  <si>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</si>
  <si>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</si>
  <si>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</si>
  <si>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</si>
  <si>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</si>
  <si>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</si>
  <si>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</si>
  <si>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</si>
  <si>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</si>
  <si>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</si>
  <si>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</si>
  <si>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</si>
  <si>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</si>
  <si>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</si>
  <si>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</si>
  <si>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</si>
  <si>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</si>
  <si>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</si>
  <si>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</si>
  <si>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</si>
  <si>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</si>
  <si>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</si>
  <si>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</si>
  <si>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</si>
  <si>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</si>
  <si>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</si>
  <si>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</si>
  <si>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</si>
  <si>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</si>
  <si>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</si>
  <si>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</si>
  <si>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</si>
  <si>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</si>
  <si>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</si>
  <si>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</si>
  <si>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</si>
  <si>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</si>
  <si>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</si>
  <si>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</si>
  <si>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</si>
  <si>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</si>
  <si>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</si>
  <si>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</si>
  <si>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</si>
  <si>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</si>
  <si>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</si>
  <si>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</si>
  <si>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</si>
  <si>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</si>
  <si>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</si>
  <si>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</si>
  <si>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</si>
  <si>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</si>
  <si>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</si>
  <si>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</si>
  <si>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</si>
  <si>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</si>
  <si>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</si>
  <si>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</si>
  <si>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</si>
  <si>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</si>
  <si>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</si>
  <si>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</si>
  <si>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</si>
  <si>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</si>
  <si>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</si>
  <si>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</si>
  <si>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</si>
  <si>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</si>
  <si>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</si>
  <si>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</si>
  <si>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</si>
  <si>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</si>
  <si>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</si>
  <si>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</si>
  <si>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</si>
  <si>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</si>
  <si>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</si>
  <si>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</si>
  <si>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</si>
  <si>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</si>
  <si>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</si>
  <si>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</si>
  <si>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</si>
  <si>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</si>
  <si>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</si>
  <si>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</si>
  <si>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</si>
  <si>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</si>
  <si>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</si>
  <si>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</si>
  <si>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</si>
  <si>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</si>
  <si>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</si>
  <si>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</si>
  <si>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</si>
  <si>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</si>
  <si>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</si>
  <si>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</si>
  <si>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</si>
  <si>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</si>
  <si>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</si>
  <si>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</si>
  <si>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</si>
  <si>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</si>
  <si>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</si>
  <si>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</si>
  <si>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</si>
  <si>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</si>
  <si>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</si>
  <si>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</si>
  <si>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</si>
  <si>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</si>
  <si>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</si>
  <si>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</si>
  <si>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</si>
  <si>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</si>
  <si>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</si>
  <si>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</si>
  <si>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</si>
  <si>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</si>
  <si>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</si>
  <si>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</si>
  <si>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</si>
  <si>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</si>
  <si>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</si>
  <si>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</si>
  <si>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</si>
  <si>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</si>
  <si>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</si>
  <si>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</si>
  <si>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</si>
  <si>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</si>
  <si>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</si>
  <si>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</si>
  <si>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</si>
  <si>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</si>
  <si>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</si>
  <si>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</si>
  <si>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</si>
  <si>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</si>
  <si>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</si>
  <si>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</si>
  <si>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</si>
  <si>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</si>
  <si>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</si>
  <si>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</si>
  <si>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</si>
  <si>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</si>
  <si>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</si>
  <si>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</si>
  <si>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</si>
  <si>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</si>
  <si>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</si>
  <si>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</si>
  <si>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</si>
  <si>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</si>
  <si>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</si>
  <si>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</si>
  <si>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</si>
  <si>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</si>
  <si>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</si>
  <si>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</si>
  <si>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</si>
  <si>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</si>
  <si>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</si>
  <si>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</si>
  <si>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</si>
  <si>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</si>
  <si>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</si>
  <si>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</si>
  <si>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</si>
  <si>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</si>
  <si>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</si>
  <si>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</si>
  <si>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</si>
  <si>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</si>
  <si>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</si>
  <si>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</si>
  <si>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</si>
  <si>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</si>
  <si>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</si>
  <si>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</si>
  <si>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</si>
  <si>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</si>
  <si>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</si>
  <si>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</si>
  <si>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</si>
  <si>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</si>
  <si>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</si>
  <si>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</si>
  <si>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</si>
  <si>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</si>
  <si>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</si>
  <si>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</si>
  <si>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</si>
  <si>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</si>
  <si>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</si>
  <si>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</si>
  <si>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</si>
  <si>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</si>
  <si>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</si>
  <si>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</si>
  <si>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</si>
  <si>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</si>
  <si>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</si>
  <si>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</si>
  <si>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</si>
  <si>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</si>
  <si>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</si>
  <si>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</si>
  <si>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</si>
  <si>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</si>
  <si>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</si>
  <si>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</si>
  <si>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</si>
  <si>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</si>
  <si>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</si>
  <si>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</si>
  <si>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</si>
  <si>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</si>
  <si>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</si>
  <si>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</si>
  <si>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</si>
  <si>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</si>
  <si>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</si>
  <si>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</si>
  <si>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</si>
  <si>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</si>
  <si>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</si>
  <si>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</si>
  <si>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</si>
  <si>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</si>
  <si>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</si>
  <si>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</si>
  <si>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</si>
  <si>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</si>
  <si>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</si>
  <si>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</si>
  <si>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</si>
  <si>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</si>
  <si>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</si>
  <si>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</si>
  <si>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</si>
  <si>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</si>
  <si>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</si>
  <si>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</si>
  <si>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</si>
  <si>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</si>
  <si>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</si>
  <si>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</si>
  <si>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</si>
  <si>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</si>
  <si>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</si>
  <si>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</si>
  <si>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</si>
  <si>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</si>
  <si>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</si>
  <si>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</si>
  <si>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</si>
  <si>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</si>
  <si>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</si>
  <si>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</si>
  <si>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</si>
  <si>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</si>
  <si>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</si>
  <si>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</si>
  <si>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</si>
  <si>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</si>
  <si>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</si>
  <si>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</si>
  <si>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</si>
  <si>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</si>
  <si>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</si>
  <si>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</si>
  <si>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</si>
  <si>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</si>
  <si>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</si>
  <si>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</si>
  <si>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</si>
  <si>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</si>
  <si>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</si>
  <si>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</si>
  <si>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</si>
  <si>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</si>
  <si>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</si>
  <si>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</si>
  <si>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</si>
  <si>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</si>
  <si>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</si>
  <si>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</si>
  <si>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</si>
  <si>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</si>
  <si>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</si>
  <si>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</si>
  <si>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</si>
  <si>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</si>
  <si>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</si>
  <si>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</si>
  <si>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</si>
  <si>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</si>
  <si>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</si>
  <si>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</si>
  <si>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</si>
  <si>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</si>
  <si>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</si>
  <si>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</si>
  <si>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</si>
  <si>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</si>
  <si>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</si>
  <si>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</si>
  <si>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</si>
  <si>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</si>
  <si>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</si>
  <si>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</si>
  <si>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</si>
  <si>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</si>
  <si>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</si>
  <si>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</si>
  <si>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</si>
  <si>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</si>
  <si>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</si>
  <si>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</si>
  <si>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</si>
  <si>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</si>
  <si>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</si>
  <si>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</si>
  <si>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</si>
  <si>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</si>
  <si>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</si>
  <si>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</si>
  <si>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</si>
  <si>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</si>
  <si>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</si>
  <si>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</si>
  <si>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</si>
  <si>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</si>
  <si>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</si>
  <si>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</si>
  <si>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</si>
  <si>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</si>
  <si>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</si>
  <si>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</si>
  <si>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</si>
  <si>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</si>
  <si>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</si>
  <si>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</si>
  <si>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</si>
  <si>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</si>
  <si>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</si>
  <si>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</si>
  <si>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</si>
  <si>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</si>
  <si>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</si>
  <si>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</si>
  <si>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</si>
  <si>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</si>
  <si>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</si>
  <si>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</si>
  <si>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</si>
  <si>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</si>
  <si>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</si>
  <si>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</si>
  <si>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</si>
  <si>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</si>
  <si>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</si>
  <si>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</si>
  <si>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</si>
  <si>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</si>
  <si>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</si>
  <si>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</si>
  <si>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</si>
  <si>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</si>
  <si>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</si>
  <si>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</si>
  <si>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</si>
  <si>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</si>
  <si>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</si>
  <si>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</si>
  <si>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</si>
  <si>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</si>
  <si>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</si>
  <si>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</si>
  <si>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</si>
  <si>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</si>
  <si>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</si>
  <si>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</si>
  <si>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</si>
  <si>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</si>
  <si>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</si>
  <si>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</si>
  <si>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</si>
  <si>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</si>
  <si>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</si>
  <si>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</si>
  <si>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</si>
  <si>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</si>
  <si>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</si>
  <si>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</si>
  <si>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</si>
  <si>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</si>
  <si>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</si>
  <si>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</si>
  <si>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</si>
  <si>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</si>
  <si>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</si>
  <si>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</si>
  <si>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</si>
  <si>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</si>
  <si>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</si>
  <si>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</si>
  <si>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</si>
  <si>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</si>
  <si>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</si>
  <si>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</si>
  <si>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</si>
  <si>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</si>
  <si>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</si>
  <si>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</si>
  <si>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</si>
  <si>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</si>
  <si>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</si>
  <si>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</si>
  <si>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</si>
  <si>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</si>
  <si>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</si>
  <si>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</si>
  <si>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</si>
  <si>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</si>
  <si>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</si>
  <si>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</si>
  <si>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</si>
  <si>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</si>
  <si>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</si>
  <si>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</si>
  <si>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</si>
  <si>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</si>
  <si>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</si>
  <si>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</si>
  <si>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</si>
  <si>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</si>
  <si>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</si>
  <si>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</si>
  <si>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</si>
  <si>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</si>
  <si>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</si>
  <si>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</si>
  <si>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</si>
  <si>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</si>
  <si>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</si>
  <si>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</si>
  <si>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</si>
  <si>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</si>
  <si>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</si>
  <si>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</si>
  <si>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</si>
  <si>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</si>
  <si>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</si>
  <si>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</si>
  <si>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</si>
  <si>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</si>
  <si>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</si>
  <si>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</si>
  <si>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</si>
  <si>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</si>
  <si>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</si>
  <si>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</si>
  <si>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</si>
  <si>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</si>
  <si>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</si>
  <si>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</si>
  <si>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</si>
  <si>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</si>
  <si>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</si>
  <si>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</si>
  <si>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</si>
  <si>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</si>
  <si>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</si>
  <si>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</si>
  <si>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</si>
  <si>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</si>
  <si>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</si>
  <si>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</si>
  <si>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</si>
  <si>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</si>
  <si>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</si>
  <si>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</si>
  <si>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</si>
  <si>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</si>
  <si>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</si>
  <si>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</si>
  <si>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</si>
  <si>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</si>
  <si>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</si>
  <si>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</si>
  <si>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</si>
  <si>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</si>
  <si>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</si>
  <si>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</si>
  <si>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</si>
  <si>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</si>
  <si>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</si>
  <si>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</si>
  <si>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</si>
  <si>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</si>
  <si>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</si>
  <si>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</si>
  <si>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</si>
  <si>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</si>
  <si>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</si>
  <si>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</si>
  <si>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</si>
  <si>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</si>
  <si>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</si>
  <si>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</si>
  <si>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</si>
  <si>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</si>
  <si>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</si>
  <si>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</si>
  <si>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</si>
  <si>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</si>
  <si>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</si>
  <si>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</si>
  <si>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</si>
  <si>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</si>
  <si>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</si>
  <si>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</si>
  <si>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</si>
  <si>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</si>
  <si>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</si>
  <si>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</si>
  <si>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</si>
  <si>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</si>
  <si>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</si>
  <si>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</si>
  <si>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</si>
  <si>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</si>
  <si>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</si>
  <si>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</si>
  <si>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</si>
  <si>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</si>
  <si>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</si>
  <si>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</si>
  <si>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</si>
  <si>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</si>
  <si>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</si>
  <si>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</si>
  <si>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</si>
  <si>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</si>
  <si>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</si>
  <si>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</si>
  <si>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</si>
  <si>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</si>
  <si>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</si>
  <si>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</si>
  <si>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</si>
  <si>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</si>
  <si>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</si>
  <si>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</si>
  <si>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</si>
  <si>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</si>
  <si>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</si>
  <si>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</si>
  <si>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</si>
  <si>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</si>
  <si>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</si>
  <si>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</si>
  <si>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</si>
  <si>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</si>
  <si>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</si>
  <si>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</si>
  <si>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</si>
  <si>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</si>
  <si>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</si>
  <si>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</si>
  <si>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</si>
  <si>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</si>
  <si>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</si>
  <si>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</si>
  <si>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</si>
  <si>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</si>
  <si>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</si>
  <si>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</si>
  <si>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</si>
  <si>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</si>
  <si>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</si>
  <si>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</si>
  <si>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</si>
  <si>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</si>
  <si>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</si>
  <si>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</si>
  <si>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</si>
  <si>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</si>
  <si>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</si>
  <si>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</si>
  <si>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</si>
  <si>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</si>
  <si>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</si>
  <si>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</si>
  <si>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</si>
  <si>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</si>
  <si>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</si>
  <si>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</si>
  <si>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</si>
  <si>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</si>
  <si>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</si>
  <si>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</si>
  <si>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</si>
  <si>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</si>
  <si>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</si>
  <si>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</si>
  <si>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</si>
  <si>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</si>
  <si>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</si>
  <si>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</si>
  <si>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</si>
  <si>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</si>
  <si>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</si>
  <si>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</si>
  <si>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</si>
  <si>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</si>
  <si>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</si>
  <si>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</si>
  <si>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</si>
  <si>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</si>
  <si>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</si>
  <si>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</si>
  <si>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</si>
  <si>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</si>
  <si>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</si>
  <si>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</si>
  <si>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</si>
  <si>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</si>
  <si>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</si>
  <si>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</si>
  <si>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</si>
  <si>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</si>
  <si>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</si>
  <si>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</si>
  <si>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</si>
  <si>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</si>
  <si>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</si>
  <si>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</si>
  <si>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</si>
  <si>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</si>
  <si>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</si>
  <si>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</si>
  <si>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</si>
  <si>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</si>
  <si>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</si>
  <si>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</si>
  <si>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</si>
  <si>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</si>
  <si>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</si>
  <si>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</si>
  <si>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</si>
  <si>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</si>
  <si>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</si>
  <si>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</si>
  <si>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</si>
  <si>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</si>
  <si>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</si>
  <si>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</si>
  <si>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</si>
  <si>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</si>
  <si>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</si>
  <si>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</si>
  <si>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</si>
  <si>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</si>
  <si>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</si>
  <si>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</si>
  <si>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</si>
  <si>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</si>
  <si>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</si>
  <si>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</si>
  <si>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</si>
  <si>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</si>
  <si>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</si>
  <si>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</si>
  <si>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</si>
  <si>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</si>
  <si>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</si>
  <si>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</si>
  <si>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</si>
  <si>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</si>
  <si>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</si>
  <si>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</si>
  <si>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</si>
  <si>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</si>
  <si>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</si>
  <si>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</si>
  <si>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</si>
  <si>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</si>
  <si>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</si>
  <si>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</si>
  <si>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</si>
  <si>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</si>
  <si>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</si>
  <si>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</si>
  <si>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</si>
  <si>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</si>
  <si>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</si>
  <si>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</si>
  <si>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</si>
  <si>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</si>
  <si>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</si>
  <si>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</si>
  <si>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</si>
  <si>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</si>
  <si>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</si>
  <si>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</si>
  <si>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</si>
  <si>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</si>
  <si>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</si>
  <si>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</si>
  <si>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</si>
  <si>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</si>
  <si>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</si>
  <si>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</si>
  <si>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</si>
  <si>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</si>
  <si>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</si>
  <si>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</si>
  <si>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</si>
  <si>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</si>
  <si>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</si>
  <si>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</si>
  <si>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</si>
  <si>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</si>
  <si>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</si>
  <si>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</si>
  <si>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</si>
  <si>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</si>
  <si>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</si>
  <si>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</si>
  <si>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</si>
  <si>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</si>
  <si>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</si>
  <si>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</si>
  <si>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</si>
  <si>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</si>
  <si>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</si>
  <si>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</si>
  <si>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</si>
  <si>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</si>
  <si>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</si>
  <si>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</si>
  <si>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</si>
  <si>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</si>
  <si>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</si>
  <si>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</si>
  <si>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</si>
  <si>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</si>
  <si>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</si>
  <si>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</si>
  <si>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</si>
  <si>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</si>
  <si>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</si>
  <si>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</si>
  <si>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</si>
  <si>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</si>
  <si>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</si>
  <si>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</si>
  <si>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</si>
  <si>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</si>
  <si>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</si>
  <si>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</si>
  <si>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</si>
  <si>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</si>
  <si>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</si>
  <si>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</si>
  <si>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</si>
  <si>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</si>
  <si>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</si>
  <si>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</si>
  <si>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</si>
  <si>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</si>
  <si>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</si>
  <si>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</si>
  <si>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</si>
  <si>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</si>
  <si>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</si>
  <si>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</si>
  <si>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</si>
  <si>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</si>
  <si>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</si>
  <si>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</si>
  <si>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</si>
  <si>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</si>
  <si>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</si>
  <si>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</si>
  <si>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</si>
  <si>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</si>
  <si>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</si>
  <si>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</si>
  <si>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</si>
  <si>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</si>
  <si>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</si>
  <si>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</si>
  <si>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</si>
  <si>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</si>
  <si>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</si>
  <si>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</si>
  <si>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</si>
  <si>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</si>
  <si>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</si>
  <si>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</si>
  <si>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</si>
  <si>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</si>
  <si>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</si>
  <si>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</si>
  <si>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</si>
  <si>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</si>
  <si>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</si>
  <si>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</si>
  <si>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</si>
  <si>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</si>
  <si>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</si>
  <si>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</si>
  <si>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</si>
  <si>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</si>
  <si>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</si>
  <si>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</si>
  <si>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</si>
  <si>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</si>
  <si>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</si>
  <si>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</si>
  <si>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</si>
  <si>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</si>
  <si>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</si>
  <si>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</si>
  <si>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</si>
  <si>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</si>
  <si>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</si>
  <si>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</si>
  <si>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</si>
  <si>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</si>
  <si>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</si>
  <si>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</si>
  <si>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</si>
  <si>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</si>
  <si>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</si>
  <si>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</si>
  <si>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</si>
  <si>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</si>
  <si>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</si>
  <si>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</si>
  <si>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</si>
  <si>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</si>
  <si>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</si>
  <si>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</si>
  <si>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</si>
  <si>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</si>
  <si>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</si>
  <si>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</si>
  <si>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</si>
  <si>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</si>
  <si>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</si>
  <si>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</si>
  <si>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</si>
  <si>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</si>
  <si>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</si>
  <si>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</si>
  <si>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</si>
  <si>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</si>
  <si>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</si>
  <si>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</si>
  <si>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</si>
  <si>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</si>
  <si>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</si>
  <si>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</si>
  <si>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</si>
  <si>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</si>
  <si>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</si>
  <si>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</si>
  <si>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</si>
  <si>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</si>
  <si>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</si>
  <si>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</si>
  <si>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</si>
  <si>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</si>
  <si>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</si>
  <si>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</si>
  <si>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</si>
  <si>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</si>
  <si>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</si>
  <si>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</si>
  <si>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</si>
  <si>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</si>
  <si>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</si>
  <si>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</si>
  <si>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</si>
  <si>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</si>
  <si>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</si>
  <si>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</si>
  <si>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</si>
  <si>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</si>
  <si>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</si>
  <si>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</si>
  <si>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</si>
  <si>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POPOVAČA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</si>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</sst>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1651737.45</v>
      </c>
      <c r="D2" s="7">
        <f>'PR-RAS'!E6</f>
        <v>2262562.5099999998</v>
      </c>
      <c r="E2" s="7">
        <v>0</v>
      </c>
      <c r="F2" s="7">
        <v>0</v>
      </c>
      <c r="G2" s="8">
        <f t="shared" ref="G2:G274" si="0">(B2/1000)*(C2*1+D2*2)</f>
        <v>6176.86247</v>
      </c>
      <c r="H2" s="8">
        <f t="shared" ref="H2:H274" si="1">ABS(C2-ROUND(C2,0))+ABS(D2-ROUND(D2,0))</f>
        <v>0.94000000017695129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3566.4</v>
      </c>
      <c r="D45" s="2">
        <f>'PR-RAS'!E49</f>
        <v>4063.3</v>
      </c>
      <c r="E45" s="2">
        <v>0</v>
      </c>
      <c r="F45" s="2">
        <v>0</v>
      </c>
      <c r="G45" s="3">
        <f t="shared" si="0"/>
        <v>514.49199999999996</v>
      </c>
      <c r="H45" s="3">
        <f t="shared" si="1"/>
        <v>0.70000000000027285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3566.4</v>
      </c>
      <c r="D64" s="2">
        <f>'PR-RAS'!E68</f>
        <v>4063.3</v>
      </c>
      <c r="E64" s="2">
        <v>0</v>
      </c>
      <c r="F64" s="2">
        <v>0</v>
      </c>
      <c r="G64" s="3">
        <f t="shared" si="0"/>
        <v>736.65899999999999</v>
      </c>
      <c r="H64" s="3">
        <f t="shared" si="1"/>
        <v>0.70000000000027285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3566.4</v>
      </c>
      <c r="D65" s="2">
        <f>'PR-RAS'!E69</f>
        <v>4063.3</v>
      </c>
      <c r="E65" s="2">
        <v>0</v>
      </c>
      <c r="F65" s="2">
        <v>0</v>
      </c>
      <c r="G65" s="3">
        <f t="shared" si="0"/>
        <v>748.35199999999998</v>
      </c>
      <c r="H65" s="3">
        <f t="shared" si="1"/>
        <v>0.70000000000027285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3.75</v>
      </c>
      <c r="D78" s="2">
        <f>'PR-RAS'!E82</f>
        <v>15.2</v>
      </c>
      <c r="E78" s="2">
        <v>0</v>
      </c>
      <c r="F78" s="2">
        <v>0</v>
      </c>
      <c r="G78" s="3">
        <f t="shared" si="0"/>
        <v>2.6295500000000001</v>
      </c>
      <c r="H78" s="3">
        <f t="shared" si="1"/>
        <v>0.44999999999999929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3.75</v>
      </c>
      <c r="D79" s="2">
        <f>'PR-RAS'!E83</f>
        <v>15.2</v>
      </c>
      <c r="E79" s="2">
        <v>0</v>
      </c>
      <c r="F79" s="2">
        <v>0</v>
      </c>
      <c r="G79" s="3">
        <f t="shared" si="0"/>
        <v>2.6637</v>
      </c>
      <c r="H79" s="3">
        <f t="shared" si="1"/>
        <v>0.44999999999999929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3.75</v>
      </c>
      <c r="D81" s="2">
        <f>'PR-RAS'!E85</f>
        <v>15.2</v>
      </c>
      <c r="E81" s="2">
        <v>0</v>
      </c>
      <c r="F81" s="2">
        <v>0</v>
      </c>
      <c r="G81" s="3">
        <f t="shared" si="0"/>
        <v>2.7319999999999998</v>
      </c>
      <c r="H81" s="3">
        <f t="shared" si="1"/>
        <v>0.44999999999999929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231005.53</v>
      </c>
      <c r="D102" s="2">
        <f>'PR-RAS'!E106</f>
        <v>248668.61</v>
      </c>
      <c r="E102" s="2">
        <v>0</v>
      </c>
      <c r="F102" s="2">
        <v>0</v>
      </c>
      <c r="G102" s="3">
        <f t="shared" si="0"/>
        <v>73562.617750000005</v>
      </c>
      <c r="H102" s="3">
        <f t="shared" si="1"/>
        <v>0.86000000001513399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231005.53</v>
      </c>
      <c r="D108" s="2">
        <f>'PR-RAS'!E112</f>
        <v>248668.61</v>
      </c>
      <c r="E108" s="2">
        <v>0</v>
      </c>
      <c r="F108" s="2">
        <v>0</v>
      </c>
      <c r="G108" s="3">
        <f t="shared" si="0"/>
        <v>77932.674249999996</v>
      </c>
      <c r="H108" s="3">
        <f t="shared" si="1"/>
        <v>0.86000000001513399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231005.53</v>
      </c>
      <c r="D113" s="2">
        <f>'PR-RAS'!E117</f>
        <v>248668.61</v>
      </c>
      <c r="E113" s="2">
        <v>0</v>
      </c>
      <c r="F113" s="2">
        <v>0</v>
      </c>
      <c r="G113" s="3">
        <f t="shared" si="0"/>
        <v>81574.388000000006</v>
      </c>
      <c r="H113" s="3">
        <f t="shared" si="1"/>
        <v>0.86000000001513399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225.99</v>
      </c>
      <c r="D121" s="2">
        <f>'PR-RAS'!E125</f>
        <v>208.16</v>
      </c>
      <c r="E121" s="2">
        <v>0</v>
      </c>
      <c r="F121" s="2">
        <v>0</v>
      </c>
      <c r="G121" s="3">
        <f t="shared" si="0"/>
        <v>77.077199999999991</v>
      </c>
      <c r="H121" s="3">
        <f t="shared" si="1"/>
        <v>0.16999999999998749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225.99</v>
      </c>
      <c r="D125" s="2">
        <f>'PR-RAS'!E129</f>
        <v>208.16</v>
      </c>
      <c r="E125" s="2">
        <v>0</v>
      </c>
      <c r="F125" s="2">
        <v>0</v>
      </c>
      <c r="G125" s="3">
        <f t="shared" si="0"/>
        <v>79.646439999999998</v>
      </c>
      <c r="H125" s="3">
        <f t="shared" si="1"/>
        <v>0.16999999999998749</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225.99</v>
      </c>
      <c r="D126" s="2">
        <f>'PR-RAS'!E130</f>
        <v>208.16</v>
      </c>
      <c r="E126" s="2">
        <v>0</v>
      </c>
      <c r="F126" s="2">
        <v>0</v>
      </c>
      <c r="G126" s="3">
        <f t="shared" si="0"/>
        <v>80.288749999999993</v>
      </c>
      <c r="H126" s="3">
        <f t="shared" si="1"/>
        <v>0.16999999999998749</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1416185.78</v>
      </c>
      <c r="D130" s="2">
        <f>'PR-RAS'!E134</f>
        <v>2009607.24</v>
      </c>
      <c r="E130" s="2">
        <v>0</v>
      </c>
      <c r="F130" s="2">
        <v>0</v>
      </c>
      <c r="G130" s="3">
        <f t="shared" si="0"/>
        <v>701166.63353999995</v>
      </c>
      <c r="H130" s="3">
        <f t="shared" si="1"/>
        <v>0.4599999999627471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1416185.78</v>
      </c>
      <c r="D131" s="2">
        <f>'PR-RAS'!E135</f>
        <v>2009607.24</v>
      </c>
      <c r="E131" s="2">
        <v>0</v>
      </c>
      <c r="F131" s="2">
        <v>0</v>
      </c>
      <c r="G131" s="3">
        <f t="shared" si="0"/>
        <v>706602.03379999998</v>
      </c>
      <c r="H131" s="3">
        <f t="shared" si="1"/>
        <v>0.4599999999627471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1416185.78</v>
      </c>
      <c r="D132" s="2">
        <f>'PR-RAS'!E136</f>
        <v>2009607.24</v>
      </c>
      <c r="E132" s="2">
        <v>0</v>
      </c>
      <c r="F132" s="2">
        <v>0</v>
      </c>
      <c r="G132" s="3">
        <f t="shared" si="0"/>
        <v>712037.43406</v>
      </c>
      <c r="H132" s="3">
        <f t="shared" si="1"/>
        <v>0.4599999999627471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750</v>
      </c>
      <c r="D136" s="2">
        <f>'PR-RAS'!E140</f>
        <v>0</v>
      </c>
      <c r="E136" s="2">
        <v>0</v>
      </c>
      <c r="F136" s="2">
        <v>0</v>
      </c>
      <c r="G136" s="3">
        <f t="shared" si="0"/>
        <v>101.25</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750</v>
      </c>
      <c r="D147" s="2">
        <f>'PR-RAS'!E151</f>
        <v>0</v>
      </c>
      <c r="E147" s="2">
        <v>0</v>
      </c>
      <c r="F147" s="2">
        <v>0</v>
      </c>
      <c r="G147" s="3">
        <f t="shared" si="0"/>
        <v>109.5</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1623972.91</v>
      </c>
      <c r="D148" s="2">
        <f>'PR-RAS'!E152</f>
        <v>2223217.14</v>
      </c>
      <c r="E148" s="2">
        <v>0</v>
      </c>
      <c r="F148" s="2">
        <v>0</v>
      </c>
      <c r="G148" s="3">
        <f t="shared" si="0"/>
        <v>892349.85693000001</v>
      </c>
      <c r="H148" s="3">
        <f t="shared" si="1"/>
        <v>0.23000000021420419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1343631.3599999999</v>
      </c>
      <c r="D149" s="2">
        <f>'PR-RAS'!E153</f>
        <v>1907955.59</v>
      </c>
      <c r="E149" s="2">
        <v>0</v>
      </c>
      <c r="F149" s="2">
        <v>0</v>
      </c>
      <c r="G149" s="3">
        <f t="shared" si="0"/>
        <v>763612.29591999995</v>
      </c>
      <c r="H149" s="3">
        <f t="shared" si="1"/>
        <v>0.76999999978579581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1034382.08</v>
      </c>
      <c r="D150" s="2">
        <f>'PR-RAS'!E154</f>
        <v>1500842.94</v>
      </c>
      <c r="E150" s="2">
        <v>0</v>
      </c>
      <c r="F150" s="2">
        <v>0</v>
      </c>
      <c r="G150" s="3">
        <f t="shared" si="0"/>
        <v>601374.12604</v>
      </c>
      <c r="H150" s="3">
        <f t="shared" si="1"/>
        <v>0.14000000001396984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1034382.08</v>
      </c>
      <c r="D151" s="2">
        <f>'PR-RAS'!E155</f>
        <v>1500842.94</v>
      </c>
      <c r="E151" s="2">
        <v>0</v>
      </c>
      <c r="F151" s="2">
        <v>0</v>
      </c>
      <c r="G151" s="3">
        <f t="shared" si="0"/>
        <v>605410.19400000002</v>
      </c>
      <c r="H151" s="3">
        <f t="shared" si="1"/>
        <v>0.14000000001396984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164520.4</v>
      </c>
      <c r="D155" s="2">
        <f>'PR-RAS'!E159</f>
        <v>186566.56</v>
      </c>
      <c r="E155" s="2">
        <v>0</v>
      </c>
      <c r="F155" s="2">
        <v>0</v>
      </c>
      <c r="G155" s="3">
        <f t="shared" si="0"/>
        <v>82798.642080000005</v>
      </c>
      <c r="H155" s="3">
        <f t="shared" si="1"/>
        <v>0.83999999999650754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144728.88</v>
      </c>
      <c r="D156" s="2">
        <f>'PR-RAS'!E160</f>
        <v>220546.09</v>
      </c>
      <c r="E156" s="2">
        <v>0</v>
      </c>
      <c r="F156" s="2">
        <v>0</v>
      </c>
      <c r="G156" s="3">
        <f t="shared" si="0"/>
        <v>90802.26430000001</v>
      </c>
      <c r="H156" s="3">
        <f t="shared" si="1"/>
        <v>0.20999999999185093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144728.88</v>
      </c>
      <c r="D158" s="2">
        <f>'PR-RAS'!E162</f>
        <v>220546.09</v>
      </c>
      <c r="E158" s="2">
        <v>0</v>
      </c>
      <c r="F158" s="2">
        <v>0</v>
      </c>
      <c r="G158" s="3">
        <f t="shared" si="0"/>
        <v>91973.906420000014</v>
      </c>
      <c r="H158" s="3">
        <f t="shared" si="1"/>
        <v>0.20999999999185093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278394.59000000003</v>
      </c>
      <c r="D160" s="2">
        <f>'PR-RAS'!E164</f>
        <v>312175.67000000004</v>
      </c>
      <c r="E160" s="2">
        <v>0</v>
      </c>
      <c r="F160" s="2">
        <v>0</v>
      </c>
      <c r="G160" s="3">
        <f t="shared" si="0"/>
        <v>143536.60287000003</v>
      </c>
      <c r="H160" s="3">
        <f t="shared" si="1"/>
        <v>0.73999999993247911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81774.150000000009</v>
      </c>
      <c r="D161" s="2">
        <f>'PR-RAS'!E165</f>
        <v>86742.77</v>
      </c>
      <c r="E161" s="2">
        <v>0</v>
      </c>
      <c r="F161" s="2">
        <v>0</v>
      </c>
      <c r="G161" s="3">
        <f t="shared" si="0"/>
        <v>40841.5504</v>
      </c>
      <c r="H161" s="3">
        <f t="shared" si="1"/>
        <v>0.38000000000465661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962.71</v>
      </c>
      <c r="D162" s="2">
        <f>'PR-RAS'!E166</f>
        <v>550.67999999999995</v>
      </c>
      <c r="E162" s="2">
        <v>0</v>
      </c>
      <c r="F162" s="2">
        <v>0</v>
      </c>
      <c r="G162" s="3">
        <f t="shared" si="0"/>
        <v>332.31526999999994</v>
      </c>
      <c r="H162" s="3">
        <f t="shared" si="1"/>
        <v>0.61000000000001364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79780.37</v>
      </c>
      <c r="D163" s="2">
        <f>'PR-RAS'!E167</f>
        <v>81885.820000000007</v>
      </c>
      <c r="E163" s="2">
        <v>0</v>
      </c>
      <c r="F163" s="2">
        <v>0</v>
      </c>
      <c r="G163" s="3">
        <f t="shared" si="0"/>
        <v>39455.425620000002</v>
      </c>
      <c r="H163" s="3">
        <f t="shared" si="1"/>
        <v>0.54999999998835847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1031.07</v>
      </c>
      <c r="D164" s="2">
        <f>'PR-RAS'!E168</f>
        <v>4306.2700000000004</v>
      </c>
      <c r="E164" s="2">
        <v>0</v>
      </c>
      <c r="F164" s="2">
        <v>0</v>
      </c>
      <c r="G164" s="3">
        <f t="shared" si="0"/>
        <v>1571.9084300000002</v>
      </c>
      <c r="H164" s="3">
        <f t="shared" si="1"/>
        <v>0.34000000000037289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135972.96999999997</v>
      </c>
      <c r="D166" s="2">
        <f>'PR-RAS'!E170</f>
        <v>149580.87</v>
      </c>
      <c r="E166" s="2">
        <v>0</v>
      </c>
      <c r="F166" s="2">
        <v>0</v>
      </c>
      <c r="G166" s="3">
        <f t="shared" si="0"/>
        <v>71797.227149999992</v>
      </c>
      <c r="H166" s="3">
        <f t="shared" si="1"/>
        <v>0.16000000003259629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17773.509999999998</v>
      </c>
      <c r="D167" s="2">
        <f>'PR-RAS'!E171</f>
        <v>17577.05</v>
      </c>
      <c r="E167" s="2">
        <v>0</v>
      </c>
      <c r="F167" s="2">
        <v>0</v>
      </c>
      <c r="G167" s="3">
        <f t="shared" si="0"/>
        <v>8785.9832600000009</v>
      </c>
      <c r="H167" s="3">
        <f t="shared" si="1"/>
        <v>0.54000000000087311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75180.09</v>
      </c>
      <c r="D168" s="2">
        <f>'PR-RAS'!E172</f>
        <v>85807.7</v>
      </c>
      <c r="E168" s="2">
        <v>0</v>
      </c>
      <c r="F168" s="2">
        <v>0</v>
      </c>
      <c r="G168" s="3">
        <f t="shared" si="0"/>
        <v>41214.846830000002</v>
      </c>
      <c r="H168" s="3">
        <f t="shared" si="1"/>
        <v>0.38999999999941792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22120.14</v>
      </c>
      <c r="D169" s="2">
        <f>'PR-RAS'!E173</f>
        <v>23283.08</v>
      </c>
      <c r="E169" s="2">
        <v>0</v>
      </c>
      <c r="F169" s="2">
        <v>0</v>
      </c>
      <c r="G169" s="3">
        <f t="shared" si="0"/>
        <v>11539.298400000001</v>
      </c>
      <c r="H169" s="3">
        <f t="shared" si="1"/>
        <v>0.22000000000116415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11347.32</v>
      </c>
      <c r="D170" s="2">
        <f>'PR-RAS'!E174</f>
        <v>6018.41</v>
      </c>
      <c r="E170" s="2">
        <v>0</v>
      </c>
      <c r="F170" s="2">
        <v>0</v>
      </c>
      <c r="G170" s="3">
        <f t="shared" si="0"/>
        <v>3951.91966</v>
      </c>
      <c r="H170" s="3">
        <f t="shared" si="1"/>
        <v>0.72999999999956344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7058.55</v>
      </c>
      <c r="D171" s="2">
        <f>'PR-RAS'!E175</f>
        <v>11280.85</v>
      </c>
      <c r="E171" s="2">
        <v>0</v>
      </c>
      <c r="F171" s="2">
        <v>0</v>
      </c>
      <c r="G171" s="3">
        <f t="shared" si="0"/>
        <v>5035.4425000000001</v>
      </c>
      <c r="H171" s="3">
        <f t="shared" si="1"/>
        <v>0.5999999999994543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2493.36</v>
      </c>
      <c r="D173" s="2">
        <f>'PR-RAS'!E177</f>
        <v>5613.78</v>
      </c>
      <c r="E173" s="2">
        <v>0</v>
      </c>
      <c r="F173" s="2">
        <v>0</v>
      </c>
      <c r="G173" s="3">
        <f t="shared" si="0"/>
        <v>2359.9982399999999</v>
      </c>
      <c r="H173" s="3">
        <f t="shared" si="1"/>
        <v>0.58000000000038199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55432.63</v>
      </c>
      <c r="D174" s="2">
        <f>'PR-RAS'!E178</f>
        <v>69336.820000000007</v>
      </c>
      <c r="E174" s="2">
        <v>0</v>
      </c>
      <c r="F174" s="2">
        <v>0</v>
      </c>
      <c r="G174" s="3">
        <f t="shared" si="0"/>
        <v>33580.384709999998</v>
      </c>
      <c r="H174" s="3">
        <f t="shared" si="1"/>
        <v>0.54999999999563443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6741.95</v>
      </c>
      <c r="D175" s="2">
        <f>'PR-RAS'!E179</f>
        <v>6942.4</v>
      </c>
      <c r="E175" s="2">
        <v>0</v>
      </c>
      <c r="F175" s="2">
        <v>0</v>
      </c>
      <c r="G175" s="3">
        <f t="shared" si="0"/>
        <v>3589.0544999999997</v>
      </c>
      <c r="H175" s="3">
        <f t="shared" si="1"/>
        <v>0.4499999999998181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14269.65</v>
      </c>
      <c r="D176" s="2">
        <f>'PR-RAS'!E180</f>
        <v>30343.66</v>
      </c>
      <c r="E176" s="2">
        <v>0</v>
      </c>
      <c r="F176" s="2">
        <v>0</v>
      </c>
      <c r="G176" s="3">
        <f t="shared" si="0"/>
        <v>13117.46975</v>
      </c>
      <c r="H176" s="3">
        <f t="shared" si="1"/>
        <v>0.69000000000050932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9781.7800000000007</v>
      </c>
      <c r="D178" s="2">
        <f>'PR-RAS'!E182</f>
        <v>11322.36</v>
      </c>
      <c r="E178" s="2">
        <v>0</v>
      </c>
      <c r="F178" s="2">
        <v>0</v>
      </c>
      <c r="G178" s="3">
        <f t="shared" si="0"/>
        <v>5739.4904999999999</v>
      </c>
      <c r="H178" s="3">
        <f t="shared" si="1"/>
        <v>0.57999999999992724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16402.28</v>
      </c>
      <c r="D180" s="2">
        <f>'PR-RAS'!E184</f>
        <v>2890.6</v>
      </c>
      <c r="E180" s="2">
        <v>0</v>
      </c>
      <c r="F180" s="2">
        <v>0</v>
      </c>
      <c r="G180" s="3">
        <f t="shared" si="0"/>
        <v>3970.8429199999996</v>
      </c>
      <c r="H180" s="3">
        <f t="shared" si="1"/>
        <v>0.6799999999989268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562.65</v>
      </c>
      <c r="D181" s="2">
        <f>'PR-RAS'!E185</f>
        <v>2872.37</v>
      </c>
      <c r="E181" s="2">
        <v>0</v>
      </c>
      <c r="F181" s="2">
        <v>0</v>
      </c>
      <c r="G181" s="3">
        <f t="shared" si="0"/>
        <v>1135.3301999999999</v>
      </c>
      <c r="H181" s="3">
        <f t="shared" si="1"/>
        <v>0.7199999999999136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1535</v>
      </c>
      <c r="D182" s="2">
        <f>'PR-RAS'!E186</f>
        <v>3164.9</v>
      </c>
      <c r="E182" s="2">
        <v>0</v>
      </c>
      <c r="F182" s="2">
        <v>0</v>
      </c>
      <c r="G182" s="3">
        <f t="shared" si="0"/>
        <v>1423.5288</v>
      </c>
      <c r="H182" s="3">
        <f t="shared" si="1"/>
        <v>9.9999999999909051E-2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6139.32</v>
      </c>
      <c r="D183" s="2">
        <f>'PR-RAS'!E187</f>
        <v>11800.53</v>
      </c>
      <c r="E183" s="2">
        <v>0</v>
      </c>
      <c r="F183" s="2">
        <v>0</v>
      </c>
      <c r="G183" s="3">
        <f t="shared" si="0"/>
        <v>5412.7491600000003</v>
      </c>
      <c r="H183" s="3">
        <f t="shared" si="1"/>
        <v>0.78999999999905413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5214.84</v>
      </c>
      <c r="D190" s="2">
        <f>'PR-RAS'!E194</f>
        <v>6515.2099999999991</v>
      </c>
      <c r="E190" s="2">
        <v>0</v>
      </c>
      <c r="F190" s="2">
        <v>0</v>
      </c>
      <c r="G190" s="3">
        <f t="shared" si="0"/>
        <v>3448.3541399999999</v>
      </c>
      <c r="H190" s="3">
        <f t="shared" si="1"/>
        <v>0.36999999999898137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2748.44</v>
      </c>
      <c r="D192" s="2">
        <f>'PR-RAS'!E196</f>
        <v>2743.14</v>
      </c>
      <c r="E192" s="2">
        <v>0</v>
      </c>
      <c r="F192" s="2">
        <v>0</v>
      </c>
      <c r="G192" s="3">
        <f t="shared" si="0"/>
        <v>1572.83152</v>
      </c>
      <c r="H192" s="3">
        <f t="shared" si="1"/>
        <v>0.57999999999992724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114.6</v>
      </c>
      <c r="D193" s="2">
        <f>'PR-RAS'!E197</f>
        <v>329.84</v>
      </c>
      <c r="E193" s="2">
        <v>0</v>
      </c>
      <c r="F193" s="2">
        <v>0</v>
      </c>
      <c r="G193" s="3">
        <f t="shared" si="0"/>
        <v>148.66175999999999</v>
      </c>
      <c r="H193" s="3">
        <f t="shared" si="1"/>
        <v>0.5600000000000307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60</v>
      </c>
      <c r="D194" s="2">
        <f>'PR-RAS'!E198</f>
        <v>60</v>
      </c>
      <c r="E194" s="2">
        <v>0</v>
      </c>
      <c r="F194" s="2">
        <v>0</v>
      </c>
      <c r="G194" s="3">
        <f t="shared" si="0"/>
        <v>34.74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1848</v>
      </c>
      <c r="D195" s="2">
        <f>'PR-RAS'!E199</f>
        <v>2328</v>
      </c>
      <c r="E195" s="2">
        <v>0</v>
      </c>
      <c r="F195" s="2">
        <v>0</v>
      </c>
      <c r="G195" s="3">
        <f t="shared" si="0"/>
        <v>1261.7760000000001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443.8</v>
      </c>
      <c r="D197" s="2">
        <f>'PR-RAS'!E201</f>
        <v>1054.23</v>
      </c>
      <c r="E197" s="2">
        <v>0</v>
      </c>
      <c r="F197" s="2">
        <v>0</v>
      </c>
      <c r="G197" s="3">
        <f t="shared" si="0"/>
        <v>500.24296000000004</v>
      </c>
      <c r="H197" s="3">
        <f t="shared" si="1"/>
        <v>0.43000000000000682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1946.96</v>
      </c>
      <c r="D198" s="2">
        <f>'PR-RAS'!E202</f>
        <v>2201.06</v>
      </c>
      <c r="E198" s="2">
        <v>0</v>
      </c>
      <c r="F198" s="2">
        <v>0</v>
      </c>
      <c r="G198" s="3">
        <f t="shared" si="0"/>
        <v>1250.7687599999999</v>
      </c>
      <c r="H198" s="3">
        <f t="shared" si="1"/>
        <v>9.9999999999909051E-2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1946.96</v>
      </c>
      <c r="D212" s="2">
        <f>'PR-RAS'!E216</f>
        <v>2201.06</v>
      </c>
      <c r="E212" s="2">
        <v>0</v>
      </c>
      <c r="F212" s="2">
        <v>0</v>
      </c>
      <c r="G212" s="3">
        <f t="shared" si="0"/>
        <v>1339.65588</v>
      </c>
      <c r="H212" s="3">
        <f t="shared" si="1"/>
        <v>9.9999999999909051E-2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1943.93</v>
      </c>
      <c r="D213" s="2">
        <f>'PR-RAS'!E217</f>
        <v>2201</v>
      </c>
      <c r="E213" s="2">
        <v>0</v>
      </c>
      <c r="F213" s="2">
        <v>0</v>
      </c>
      <c r="G213" s="3">
        <f t="shared" si="0"/>
        <v>1345.33716</v>
      </c>
      <c r="H213" s="3">
        <f t="shared" si="1"/>
        <v>6.9999999999936335E-2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3.03</v>
      </c>
      <c r="D215" s="2">
        <f>'PR-RAS'!E219</f>
        <v>0.06</v>
      </c>
      <c r="E215" s="2">
        <v>0</v>
      </c>
      <c r="F215" s="2">
        <v>0</v>
      </c>
      <c r="G215" s="3">
        <f t="shared" si="0"/>
        <v>0.67409999999999992</v>
      </c>
      <c r="H215" s="3">
        <f t="shared" si="1"/>
        <v>8.9999999999999802E-2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884.82</v>
      </c>
      <c r="E269" s="2">
        <v>0</v>
      </c>
      <c r="F269" s="2">
        <v>0</v>
      </c>
      <c r="G269" s="3">
        <f t="shared" si="0"/>
        <v>474.26352000000003</v>
      </c>
      <c r="H269" s="3">
        <f t="shared" si="1"/>
        <v>0.17999999999994998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884.82</v>
      </c>
      <c r="E279" s="2">
        <v>0</v>
      </c>
      <c r="F279" s="2">
        <v>0</v>
      </c>
      <c r="G279" s="3">
        <f t="shared" si="12"/>
        <v>491.95992000000007</v>
      </c>
      <c r="H279" s="3">
        <f t="shared" si="13"/>
        <v>0.17999999999994998</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884.82</v>
      </c>
      <c r="E284" s="2">
        <v>0</v>
      </c>
      <c r="F284" s="2">
        <v>0</v>
      </c>
      <c r="G284" s="3">
        <f t="shared" si="12"/>
        <v>500.80811999999997</v>
      </c>
      <c r="H284" s="3">
        <f t="shared" si="13"/>
        <v>0.17999999999994998</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1623972.91</v>
      </c>
      <c r="D295" s="2">
        <f>'PR-RAS'!E299</f>
        <v>2223217.14</v>
      </c>
      <c r="E295" s="2">
        <v>0</v>
      </c>
      <c r="F295" s="2">
        <v>0</v>
      </c>
      <c r="G295" s="3">
        <f t="shared" si="12"/>
        <v>1784699.71386</v>
      </c>
      <c r="H295" s="3">
        <f t="shared" si="13"/>
        <v>0.23000000021420419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27764.540000000037</v>
      </c>
      <c r="D296" s="2">
        <f>'PR-RAS'!E300</f>
        <v>39345.369999999646</v>
      </c>
      <c r="E296" s="2">
        <v>0</v>
      </c>
      <c r="F296" s="2">
        <v>0</v>
      </c>
      <c r="G296" s="3">
        <f t="shared" si="12"/>
        <v>31404.3075999998</v>
      </c>
      <c r="H296" s="3">
        <f t="shared" si="13"/>
        <v>0.82999999960884452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15452.04</v>
      </c>
      <c r="E298" s="2">
        <v>0</v>
      </c>
      <c r="F298" s="2">
        <v>0</v>
      </c>
      <c r="G298" s="3">
        <f t="shared" si="12"/>
        <v>9178.5117599999994</v>
      </c>
      <c r="H298" s="3">
        <f t="shared" si="13"/>
        <v>4.0000000000873115E-2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5776.39</v>
      </c>
      <c r="D300" s="2">
        <f>'PR-RAS'!E304</f>
        <v>5281.12</v>
      </c>
      <c r="E300" s="2">
        <v>0</v>
      </c>
      <c r="F300" s="2">
        <v>0</v>
      </c>
      <c r="G300" s="3">
        <f t="shared" si="12"/>
        <v>4885.2503699999997</v>
      </c>
      <c r="H300" s="3">
        <f t="shared" si="13"/>
        <v>0.51000000000021828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8080.37</v>
      </c>
      <c r="D355" s="2">
        <f>'PR-RAS'!E360</f>
        <v>29846.48</v>
      </c>
      <c r="E355" s="2">
        <v>0</v>
      </c>
      <c r="F355" s="2">
        <v>0</v>
      </c>
      <c r="G355" s="3">
        <f t="shared" si="12"/>
        <v>23991.758819999999</v>
      </c>
      <c r="H355" s="3">
        <f t="shared" si="13"/>
        <v>0.8499999999994543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8080.37</v>
      </c>
      <c r="D368" s="2">
        <f>'PR-RAS'!E373</f>
        <v>29846.48</v>
      </c>
      <c r="E368" s="2">
        <v>0</v>
      </c>
      <c r="F368" s="2">
        <v>0</v>
      </c>
      <c r="G368" s="3">
        <f t="shared" si="12"/>
        <v>24872.812109999999</v>
      </c>
      <c r="H368" s="3">
        <f t="shared" si="13"/>
        <v>0.8499999999994543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8080.37</v>
      </c>
      <c r="D374" s="2">
        <f>'PR-RAS'!E379</f>
        <v>29846.48</v>
      </c>
      <c r="E374" s="2">
        <v>0</v>
      </c>
      <c r="F374" s="2">
        <v>0</v>
      </c>
      <c r="G374" s="3">
        <f t="shared" si="12"/>
        <v>25279.452089999999</v>
      </c>
      <c r="H374" s="3">
        <f t="shared" si="13"/>
        <v>0.8499999999994543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625.51</v>
      </c>
      <c r="D375" s="2">
        <f>'PR-RAS'!E380</f>
        <v>2468.9</v>
      </c>
      <c r="E375" s="2">
        <v>0</v>
      </c>
      <c r="F375" s="2">
        <v>0</v>
      </c>
      <c r="G375" s="3">
        <f t="shared" si="12"/>
        <v>2080.67794</v>
      </c>
      <c r="H375" s="3">
        <f t="shared" si="13"/>
        <v>0.58999999999991815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967.5</v>
      </c>
      <c r="E377" s="2">
        <v>0</v>
      </c>
      <c r="F377" s="2">
        <v>0</v>
      </c>
      <c r="G377" s="3">
        <f t="shared" si="12"/>
        <v>727.56</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1532.61</v>
      </c>
      <c r="D379" s="2">
        <f>'PR-RAS'!E384</f>
        <v>5630.33</v>
      </c>
      <c r="E379" s="2">
        <v>0</v>
      </c>
      <c r="F379" s="2">
        <v>0</v>
      </c>
      <c r="G379" s="3">
        <f t="shared" si="12"/>
        <v>4835.8560600000001</v>
      </c>
      <c r="H379" s="3">
        <f t="shared" si="13"/>
        <v>0.72000000000002728</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5922.25</v>
      </c>
      <c r="D381" s="2">
        <f>'PR-RAS'!E386</f>
        <v>20779.75</v>
      </c>
      <c r="E381" s="2">
        <v>0</v>
      </c>
      <c r="F381" s="2">
        <v>0</v>
      </c>
      <c r="G381" s="3">
        <f t="shared" si="12"/>
        <v>18043.064999999999</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8080.37</v>
      </c>
      <c r="D413" s="2">
        <f>'PR-RAS'!E418</f>
        <v>29846.48</v>
      </c>
      <c r="E413" s="2">
        <v>0</v>
      </c>
      <c r="F413" s="2">
        <v>0</v>
      </c>
      <c r="G413" s="3">
        <f t="shared" si="12"/>
        <v>27922.611959999998</v>
      </c>
      <c r="H413" s="3">
        <f t="shared" si="13"/>
        <v>0.8499999999994543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1651737.45</v>
      </c>
      <c r="D417" s="2">
        <f>'PR-RAS'!E422</f>
        <v>2262562.5099999998</v>
      </c>
      <c r="E417" s="2">
        <v>0</v>
      </c>
      <c r="F417" s="2">
        <v>0</v>
      </c>
      <c r="G417" s="3">
        <f t="shared" si="12"/>
        <v>2569574.7875199998</v>
      </c>
      <c r="H417" s="3">
        <f t="shared" si="13"/>
        <v>0.94000000017695129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1632053.28</v>
      </c>
      <c r="D418" s="2">
        <f>'PR-RAS'!E423</f>
        <v>2253063.62</v>
      </c>
      <c r="E418" s="2">
        <v>0</v>
      </c>
      <c r="F418" s="2">
        <v>0</v>
      </c>
      <c r="G418" s="3">
        <f t="shared" si="12"/>
        <v>2559621.2768399999</v>
      </c>
      <c r="H418" s="3">
        <f t="shared" si="13"/>
        <v>0.65999999991618097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19684.169999999925</v>
      </c>
      <c r="D419" s="2">
        <f>'PR-RAS'!E424</f>
        <v>9498.8899999996647</v>
      </c>
      <c r="E419" s="2">
        <v>0</v>
      </c>
      <c r="F419" s="2">
        <v>0</v>
      </c>
      <c r="G419" s="3">
        <f t="shared" si="12"/>
        <v>16169.055099999689</v>
      </c>
      <c r="H419" s="3">
        <f t="shared" si="13"/>
        <v>0.28000000026077032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15452.04</v>
      </c>
      <c r="E421" s="2">
        <v>0</v>
      </c>
      <c r="F421" s="2">
        <v>0</v>
      </c>
      <c r="G421" s="3">
        <f t="shared" si="12"/>
        <v>12979.713600000001</v>
      </c>
      <c r="H421" s="3">
        <f t="shared" si="13"/>
        <v>4.0000000000873115E-2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5776.39</v>
      </c>
      <c r="D423" s="2">
        <f>'PR-RAS'!E428</f>
        <v>5281.12</v>
      </c>
      <c r="E423" s="2">
        <v>0</v>
      </c>
      <c r="F423" s="2">
        <v>0</v>
      </c>
      <c r="G423" s="3">
        <f t="shared" si="12"/>
        <v>6894.9018599999999</v>
      </c>
      <c r="H423" s="3">
        <f t="shared" si="13"/>
        <v>0.51000000000021828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4232.13</v>
      </c>
      <c r="D636" s="2">
        <f>'PR-RAS'!E642</f>
        <v>0</v>
      </c>
      <c r="E636" s="2">
        <v>0</v>
      </c>
      <c r="F636" s="2">
        <v>0</v>
      </c>
      <c r="G636" s="3">
        <f t="shared" si="14"/>
        <v>2687.4025500000002</v>
      </c>
      <c r="H636" s="3">
        <f t="shared" si="15"/>
        <v>0.13000000000010914</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1651737.45</v>
      </c>
      <c r="D637" s="2">
        <f>'PR-RAS'!E643</f>
        <v>2262562.5099999998</v>
      </c>
      <c r="E637" s="2">
        <v>0</v>
      </c>
      <c r="F637" s="2">
        <v>0</v>
      </c>
      <c r="G637" s="3">
        <f t="shared" si="14"/>
        <v>3928484.5309199998</v>
      </c>
      <c r="H637" s="3">
        <f t="shared" si="15"/>
        <v>0.94000000017695129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1632053.28</v>
      </c>
      <c r="D638" s="2">
        <f>'PR-RAS'!E644</f>
        <v>2253063.62</v>
      </c>
      <c r="E638" s="2">
        <v>0</v>
      </c>
      <c r="F638" s="2">
        <v>0</v>
      </c>
      <c r="G638" s="3">
        <f t="shared" si="14"/>
        <v>3910020.9912400004</v>
      </c>
      <c r="H638" s="3">
        <f t="shared" si="15"/>
        <v>0.65999999991618097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19684.169999999925</v>
      </c>
      <c r="D639" s="2">
        <f>'PR-RAS'!E645</f>
        <v>9498.8899999996647</v>
      </c>
      <c r="E639" s="2">
        <v>0</v>
      </c>
      <c r="F639" s="2">
        <v>0</v>
      </c>
      <c r="G639" s="3">
        <f t="shared" si="14"/>
        <v>24679.084099999523</v>
      </c>
      <c r="H639" s="3">
        <f t="shared" si="15"/>
        <v>0.28000000026077032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15452.04</v>
      </c>
      <c r="E641" s="2">
        <v>0</v>
      </c>
      <c r="F641" s="2">
        <v>0</v>
      </c>
      <c r="G641" s="3">
        <f t="shared" si="14"/>
        <v>19778.611200000003</v>
      </c>
      <c r="H641" s="3">
        <f t="shared" si="15"/>
        <v>4.0000000000873115E-2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4232.13</v>
      </c>
      <c r="D642" s="2">
        <f>'PR-RAS'!E648</f>
        <v>0</v>
      </c>
      <c r="E642" s="2">
        <v>0</v>
      </c>
      <c r="F642" s="2">
        <v>0</v>
      </c>
      <c r="G642" s="3">
        <f t="shared" si="14"/>
        <v>2712.7953299999999</v>
      </c>
      <c r="H642" s="3">
        <f t="shared" si="15"/>
        <v>0.13000000000010914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15452.039999999924</v>
      </c>
      <c r="D643" s="2">
        <f>'PR-RAS'!E649</f>
        <v>24950.929999999666</v>
      </c>
      <c r="E643" s="2">
        <v>0</v>
      </c>
      <c r="F643" s="2">
        <v>0</v>
      </c>
      <c r="G643" s="3">
        <f t="shared" si="14"/>
        <v>41957.203799999523</v>
      </c>
      <c r="H643" s="3">
        <f t="shared" si="15"/>
        <v>0.11000000025887857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99301.84</v>
      </c>
      <c r="D645" s="2">
        <f>'PR-RAS'!E651</f>
        <v>159387.04999999999</v>
      </c>
      <c r="E645" s="2">
        <v>0</v>
      </c>
      <c r="F645" s="2">
        <v>0</v>
      </c>
      <c r="G645" s="3">
        <f t="shared" si="14"/>
        <v>269240.90535999998</v>
      </c>
      <c r="H645" s="3">
        <f t="shared" si="15"/>
        <v>0.20999999999185093</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20433.740000000002</v>
      </c>
      <c r="D646" s="2">
        <f>'PR-RAS'!E653</f>
        <v>41663.800000000003</v>
      </c>
      <c r="E646" s="2">
        <v>0</v>
      </c>
      <c r="F646" s="2">
        <v>0</v>
      </c>
      <c r="G646" s="3">
        <f t="shared" si="14"/>
        <v>66926.064300000013</v>
      </c>
      <c r="H646" s="3">
        <f t="shared" si="15"/>
        <v>0.45999999999548891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1656463.23</v>
      </c>
      <c r="D647" s="2">
        <f>'PR-RAS'!E654</f>
        <v>2105409.62</v>
      </c>
      <c r="E647" s="2">
        <v>0</v>
      </c>
      <c r="F647" s="2">
        <v>0</v>
      </c>
      <c r="G647" s="3">
        <f t="shared" si="14"/>
        <v>3790264.4756200006</v>
      </c>
      <c r="H647" s="3">
        <f t="shared" si="15"/>
        <v>0.60999999986961484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1635233.17</v>
      </c>
      <c r="D648" s="2">
        <f>'PR-RAS'!E655</f>
        <v>2147073.42</v>
      </c>
      <c r="E648" s="2">
        <v>0</v>
      </c>
      <c r="F648" s="2">
        <v>0</v>
      </c>
      <c r="G648" s="3">
        <f t="shared" si="14"/>
        <v>3836308.8664699998</v>
      </c>
      <c r="H648" s="3">
        <f t="shared" si="15"/>
        <v>0.58999999985098839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41663.800000000047</v>
      </c>
      <c r="D649" s="2">
        <f>'PR-RAS'!E656</f>
        <v>0</v>
      </c>
      <c r="E649" s="2">
        <v>0</v>
      </c>
      <c r="F649" s="2">
        <v>0</v>
      </c>
      <c r="G649" s="3">
        <f t="shared" si="14"/>
        <v>26998.14240000003</v>
      </c>
      <c r="H649" s="3">
        <f t="shared" si="15"/>
        <v>0.19999999995343387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67</v>
      </c>
      <c r="D651" s="2">
        <f>'PR-RAS'!E658</f>
        <v>73</v>
      </c>
      <c r="E651" s="2">
        <v>0</v>
      </c>
      <c r="F651" s="2">
        <v>0</v>
      </c>
      <c r="G651" s="3">
        <f t="shared" si="14"/>
        <v>138.45000000000002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57</v>
      </c>
      <c r="D653" s="2">
        <f>'PR-RAS'!E660</f>
        <v>60</v>
      </c>
      <c r="E653" s="2">
        <v>0</v>
      </c>
      <c r="F653" s="2">
        <v>0</v>
      </c>
      <c r="G653" s="3">
        <f t="shared" si="14"/>
        <v>115.40400000000001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3566.4</v>
      </c>
      <c r="D676" s="2">
        <f>'PR-RAS'!E683</f>
        <v>4063.3</v>
      </c>
      <c r="E676" s="2">
        <v>0</v>
      </c>
      <c r="F676" s="2">
        <v>0</v>
      </c>
      <c r="G676" s="3">
        <f t="shared" si="14"/>
        <v>7892.7750000000005</v>
      </c>
      <c r="H676" s="3">
        <f t="shared" si="15"/>
        <v>0.70000000000027285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230434.14</v>
      </c>
      <c r="D717" s="2">
        <f>'PR-RAS'!E724</f>
        <v>246716.01</v>
      </c>
      <c r="E717" s="2">
        <v>0</v>
      </c>
      <c r="F717" s="2">
        <v>0</v>
      </c>
      <c r="G717" s="3">
        <f t="shared" si="14"/>
        <v>518288.17056</v>
      </c>
      <c r="H717" s="3">
        <f t="shared" si="15"/>
        <v>0.15000000002328306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4480</v>
      </c>
      <c r="D726" s="2">
        <f>'PR-RAS'!E733</f>
        <v>3000</v>
      </c>
      <c r="E726" s="2">
        <v>0</v>
      </c>
      <c r="F726" s="2">
        <v>0</v>
      </c>
      <c r="G726" s="3">
        <f t="shared" si="14"/>
        <v>7598</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79780.37</v>
      </c>
      <c r="D727" s="2">
        <f>'PR-RAS'!E734</f>
        <v>81885.820000000007</v>
      </c>
      <c r="E727" s="2">
        <v>0</v>
      </c>
      <c r="F727" s="2">
        <v>0</v>
      </c>
      <c r="G727" s="3">
        <f t="shared" si="14"/>
        <v>176818.75925999999</v>
      </c>
      <c r="H727" s="3">
        <f t="shared" si="15"/>
        <v>0.54999999998835847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15770.99</v>
      </c>
      <c r="D729" s="2">
        <f>'PR-RAS'!E736</f>
        <v>1498.51</v>
      </c>
      <c r="E729" s="2">
        <v>0</v>
      </c>
      <c r="F729" s="2">
        <v>0</v>
      </c>
      <c r="G729" s="3">
        <f t="shared" si="14"/>
        <v>13663.111279999999</v>
      </c>
      <c r="H729" s="3">
        <f t="shared" si="15"/>
        <v>0.50000000000022737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405.65</v>
      </c>
      <c r="D731" s="2">
        <f>'PR-RAS'!E738</f>
        <v>465.37</v>
      </c>
      <c r="E731" s="2">
        <v>0</v>
      </c>
      <c r="F731" s="2">
        <v>0</v>
      </c>
      <c r="G731" s="3">
        <f t="shared" si="14"/>
        <v>975.5646999999999</v>
      </c>
      <c r="H731" s="3">
        <f t="shared" si="15"/>
        <v>0.72000000000002728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637.41</v>
      </c>
      <c r="D735" s="2">
        <f>'PR-RAS'!E742</f>
        <v>637.41</v>
      </c>
      <c r="E735" s="2">
        <v>0</v>
      </c>
      <c r="F735" s="2">
        <v>0</v>
      </c>
      <c r="G735" s="3">
        <f t="shared" si="14"/>
        <v>1403.57682</v>
      </c>
      <c r="H735" s="3">
        <f t="shared" si="15"/>
        <v>0.81999999999993634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2308120.4500000002</v>
      </c>
      <c r="D1011" s="7">
        <f>BILANCA!E6</f>
        <v>2307074.56</v>
      </c>
      <c r="E1011" s="7">
        <v>0</v>
      </c>
      <c r="F1011" s="7">
        <v>0</v>
      </c>
      <c r="G1011" s="8">
        <f t="shared" ref="G1011:G1306" si="38">B1011/1000*C1011+B1011/500*D1011</f>
        <v>6922.2695700000004</v>
      </c>
      <c r="H1011" s="8">
        <f t="shared" si="35"/>
        <v>0.89000000013038516</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2160923.9200000004</v>
      </c>
      <c r="D1012" s="2">
        <f>BILANCA!E7</f>
        <v>2105134.75</v>
      </c>
      <c r="E1012" s="2">
        <v>0</v>
      </c>
      <c r="F1012" s="2">
        <v>0</v>
      </c>
      <c r="G1012" s="3">
        <f t="shared" si="38"/>
        <v>12742.386840000003</v>
      </c>
      <c r="H1012" s="3">
        <f t="shared" si="35"/>
        <v>0.32999999960884452</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25598.79</v>
      </c>
      <c r="D1013" s="2">
        <f>BILANCA!E8</f>
        <v>25598.79</v>
      </c>
      <c r="E1013" s="2">
        <v>0</v>
      </c>
      <c r="F1013" s="2">
        <v>0</v>
      </c>
      <c r="G1013" s="3">
        <f t="shared" si="38"/>
        <v>230.38911000000002</v>
      </c>
      <c r="H1013" s="3">
        <f t="shared" si="35"/>
        <v>0.41999999999825377</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25598.79</v>
      </c>
      <c r="D1014" s="2">
        <f>BILANCA!E9</f>
        <v>25598.79</v>
      </c>
      <c r="E1014" s="2">
        <v>0</v>
      </c>
      <c r="F1014" s="2">
        <v>0</v>
      </c>
      <c r="G1014" s="3">
        <f t="shared" si="38"/>
        <v>307.18547999999998</v>
      </c>
      <c r="H1014" s="3">
        <f t="shared" si="35"/>
        <v>0.41999999999825377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2135325.1300000004</v>
      </c>
      <c r="D1017" s="2">
        <f>BILANCA!E12</f>
        <v>2079535.96</v>
      </c>
      <c r="E1017" s="2">
        <v>0</v>
      </c>
      <c r="F1017" s="2">
        <v>0</v>
      </c>
      <c r="G1017" s="3">
        <f t="shared" si="38"/>
        <v>44060.779350000004</v>
      </c>
      <c r="H1017" s="3">
        <f t="shared" si="35"/>
        <v>0.17000000039115548</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1994097.9400000002</v>
      </c>
      <c r="D1018" s="2">
        <f>BILANCA!E13</f>
        <v>1965706.1800000002</v>
      </c>
      <c r="E1018" s="2">
        <v>0</v>
      </c>
      <c r="F1018" s="2">
        <v>0</v>
      </c>
      <c r="G1018" s="3">
        <f t="shared" si="38"/>
        <v>47404.082399999999</v>
      </c>
      <c r="H1018" s="3">
        <f t="shared" si="35"/>
        <v>0.23999999999068677</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2271341.2000000002</v>
      </c>
      <c r="D1020" s="2">
        <f>BILANCA!E15</f>
        <v>2271341.2000000002</v>
      </c>
      <c r="E1020" s="2">
        <v>0</v>
      </c>
      <c r="F1020" s="2">
        <v>0</v>
      </c>
      <c r="G1020" s="3">
        <f t="shared" si="38"/>
        <v>68140.236000000004</v>
      </c>
      <c r="H1020" s="3">
        <f t="shared" si="35"/>
        <v>0.40000000037252903</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277243.26</v>
      </c>
      <c r="D1023" s="2">
        <f>BILANCA!E18</f>
        <v>305635.02</v>
      </c>
      <c r="E1023" s="2">
        <v>0</v>
      </c>
      <c r="F1023" s="2">
        <v>0</v>
      </c>
      <c r="G1023" s="3">
        <f t="shared" si="38"/>
        <v>11550.6729</v>
      </c>
      <c r="H1023" s="3">
        <f t="shared" si="35"/>
        <v>0.28000000002793968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139246.04999999993</v>
      </c>
      <c r="D1024" s="2">
        <f>BILANCA!E19</f>
        <v>111848.63999999996</v>
      </c>
      <c r="E1024" s="2">
        <v>0</v>
      </c>
      <c r="F1024" s="2">
        <v>0</v>
      </c>
      <c r="G1024" s="3">
        <f t="shared" si="38"/>
        <v>5081.2066199999981</v>
      </c>
      <c r="H1024" s="3">
        <f t="shared" si="35"/>
        <v>0.40999999997438863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91985.56</v>
      </c>
      <c r="D1025" s="2">
        <f>BILANCA!E20</f>
        <v>94043.32</v>
      </c>
      <c r="E1025" s="2">
        <v>0</v>
      </c>
      <c r="F1025" s="2">
        <v>0</v>
      </c>
      <c r="G1025" s="3">
        <f t="shared" si="38"/>
        <v>4201.0830000000005</v>
      </c>
      <c r="H1025" s="3">
        <f t="shared" si="35"/>
        <v>0.76000000000931323</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551.41</v>
      </c>
      <c r="D1026" s="2">
        <f>BILANCA!E21</f>
        <v>551.41</v>
      </c>
      <c r="E1026" s="2">
        <v>0</v>
      </c>
      <c r="F1026" s="2">
        <v>0</v>
      </c>
      <c r="G1026" s="3">
        <f t="shared" si="38"/>
        <v>26.467679999999998</v>
      </c>
      <c r="H1026" s="3">
        <f t="shared" si="35"/>
        <v>0.81999999999993634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118115.27</v>
      </c>
      <c r="D1027" s="2">
        <f>BILANCA!E22</f>
        <v>119082.77</v>
      </c>
      <c r="E1027" s="2">
        <v>0</v>
      </c>
      <c r="F1027" s="2">
        <v>0</v>
      </c>
      <c r="G1027" s="3">
        <f t="shared" si="38"/>
        <v>6056.7737700000007</v>
      </c>
      <c r="H1027" s="3">
        <f t="shared" si="35"/>
        <v>0.5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41611.360000000001</v>
      </c>
      <c r="D1029" s="2">
        <f>BILANCA!E24</f>
        <v>47241.69</v>
      </c>
      <c r="E1029" s="2">
        <v>0</v>
      </c>
      <c r="F1029" s="2">
        <v>0</v>
      </c>
      <c r="G1029" s="3">
        <f t="shared" si="38"/>
        <v>2585.80006</v>
      </c>
      <c r="H1029" s="3">
        <f t="shared" si="35"/>
        <v>0.66999999999825377</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260666.58</v>
      </c>
      <c r="D1031" s="2">
        <f>BILANCA!E26</f>
        <v>280306.78000000003</v>
      </c>
      <c r="E1031" s="2">
        <v>0</v>
      </c>
      <c r="F1031" s="2">
        <v>0</v>
      </c>
      <c r="G1031" s="3">
        <f t="shared" si="38"/>
        <v>17246.882940000003</v>
      </c>
      <c r="H1031" s="3">
        <f t="shared" si="35"/>
        <v>0.63999999998486601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373684.13</v>
      </c>
      <c r="D1033" s="2">
        <f>BILANCA!E28</f>
        <v>429377.33</v>
      </c>
      <c r="E1033" s="2">
        <v>0</v>
      </c>
      <c r="F1033" s="2">
        <v>0</v>
      </c>
      <c r="G1033" s="3">
        <f t="shared" si="38"/>
        <v>28346.09217</v>
      </c>
      <c r="H1033" s="3">
        <f t="shared" si="35"/>
        <v>0.46000000002095476</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29121.72</v>
      </c>
      <c r="D1035" s="2">
        <f>BILANCA!E30</f>
        <v>29121.72</v>
      </c>
      <c r="E1035" s="2">
        <v>0</v>
      </c>
      <c r="F1035" s="2">
        <v>0</v>
      </c>
      <c r="G1035" s="3">
        <f t="shared" si="38"/>
        <v>2184.1290000000004</v>
      </c>
      <c r="H1035" s="3">
        <f t="shared" si="35"/>
        <v>0.55999999999767169</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29121.72</v>
      </c>
      <c r="D1039" s="2">
        <f>BILANCA!E34</f>
        <v>29121.72</v>
      </c>
      <c r="E1039" s="2">
        <v>0</v>
      </c>
      <c r="F1039" s="2">
        <v>0</v>
      </c>
      <c r="G1039" s="3">
        <f t="shared" si="38"/>
        <v>2533.5896400000001</v>
      </c>
      <c r="H1039" s="3">
        <f t="shared" si="35"/>
        <v>0.55999999999767169</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1981.14</v>
      </c>
      <c r="D1050" s="2">
        <f>BILANCA!E45</f>
        <v>1981.14</v>
      </c>
      <c r="E1050" s="2">
        <v>0</v>
      </c>
      <c r="F1050" s="2">
        <v>0</v>
      </c>
      <c r="G1050" s="3">
        <f t="shared" si="38"/>
        <v>237.73680000000002</v>
      </c>
      <c r="H1050" s="3">
        <f t="shared" si="35"/>
        <v>0.28000000000020009</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1981.14</v>
      </c>
      <c r="D1052" s="2">
        <f>BILANCA!E47</f>
        <v>1981.14</v>
      </c>
      <c r="E1052" s="2">
        <v>0</v>
      </c>
      <c r="F1052" s="2">
        <v>0</v>
      </c>
      <c r="G1052" s="3">
        <f t="shared" si="38"/>
        <v>249.62364000000002</v>
      </c>
      <c r="H1052" s="3">
        <f t="shared" si="35"/>
        <v>0.28000000000020009</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125659.22</v>
      </c>
      <c r="D1058" s="2">
        <f>BILANCA!E53</f>
        <v>133819.17000000001</v>
      </c>
      <c r="E1058" s="2">
        <v>0</v>
      </c>
      <c r="F1058" s="2">
        <v>0</v>
      </c>
      <c r="G1058" s="3">
        <f t="shared" si="38"/>
        <v>18878.282880000002</v>
      </c>
      <c r="H1058" s="3">
        <f t="shared" si="35"/>
        <v>0.39000000001396984</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125659.22</v>
      </c>
      <c r="D1060" s="2">
        <f>BILANCA!E55</f>
        <v>133819.17000000001</v>
      </c>
      <c r="E1060" s="2">
        <v>0</v>
      </c>
      <c r="F1060" s="2">
        <v>0</v>
      </c>
      <c r="G1060" s="3">
        <f t="shared" si="38"/>
        <v>19664.878000000001</v>
      </c>
      <c r="H1060" s="3">
        <f t="shared" si="35"/>
        <v>0.39000000001396984</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147196.53</v>
      </c>
      <c r="D1074" s="2">
        <f>BILANCA!E69</f>
        <v>201939.81</v>
      </c>
      <c r="E1074" s="2">
        <v>0</v>
      </c>
      <c r="F1074" s="2">
        <v>0</v>
      </c>
      <c r="G1074" s="3">
        <f t="shared" si="38"/>
        <v>35268.873599999999</v>
      </c>
      <c r="H1074" s="3">
        <f t="shared" si="35"/>
        <v>0.66000000000349246</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41663.800000000003</v>
      </c>
      <c r="D1075" s="2">
        <f>BILANCA!E70</f>
        <v>0</v>
      </c>
      <c r="E1075" s="2">
        <v>0</v>
      </c>
      <c r="F1075" s="2">
        <v>0</v>
      </c>
      <c r="G1075" s="3">
        <f t="shared" si="38"/>
        <v>2708.1470000000004</v>
      </c>
      <c r="H1075" s="3">
        <f t="shared" si="35"/>
        <v>0.19999999999708962</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41586.050000000003</v>
      </c>
      <c r="D1076" s="2">
        <f>BILANCA!E71</f>
        <v>0</v>
      </c>
      <c r="E1076" s="2">
        <v>0</v>
      </c>
      <c r="F1076" s="2">
        <v>0</v>
      </c>
      <c r="G1076" s="3">
        <f t="shared" si="38"/>
        <v>2744.6793000000002</v>
      </c>
      <c r="H1076" s="3">
        <f t="shared" si="35"/>
        <v>5.0000000002910383E-2</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41586.050000000003</v>
      </c>
      <c r="D1078" s="2">
        <f>BILANCA!E73</f>
        <v>0</v>
      </c>
      <c r="E1078" s="2">
        <v>0</v>
      </c>
      <c r="F1078" s="2">
        <v>0</v>
      </c>
      <c r="G1078" s="3">
        <f t="shared" si="38"/>
        <v>2827.8514000000005</v>
      </c>
      <c r="H1078" s="3">
        <f t="shared" si="35"/>
        <v>5.0000000002910383E-2</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77.75</v>
      </c>
      <c r="D1085" s="2">
        <f>BILANCA!E80</f>
        <v>0</v>
      </c>
      <c r="E1085" s="2">
        <v>0</v>
      </c>
      <c r="F1085" s="2">
        <v>0</v>
      </c>
      <c r="G1085" s="3">
        <f t="shared" si="38"/>
        <v>5.8312499999999998</v>
      </c>
      <c r="H1085" s="3">
        <f t="shared" si="35"/>
        <v>0.25</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454.51</v>
      </c>
      <c r="D1087" s="2">
        <f>BILANCA!E82</f>
        <v>2838.11</v>
      </c>
      <c r="E1087" s="2">
        <v>0</v>
      </c>
      <c r="F1087" s="2">
        <v>0</v>
      </c>
      <c r="G1087" s="3">
        <f t="shared" si="38"/>
        <v>472.06621000000001</v>
      </c>
      <c r="H1087" s="3">
        <f t="shared" si="35"/>
        <v>0.60000000000013642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454.51</v>
      </c>
      <c r="D1092" s="2">
        <f>BILANCA!E87</f>
        <v>2838.11</v>
      </c>
      <c r="E1092" s="2">
        <v>0</v>
      </c>
      <c r="F1092" s="2">
        <v>0</v>
      </c>
      <c r="G1092" s="3">
        <f t="shared" si="38"/>
        <v>502.71986000000004</v>
      </c>
      <c r="H1092" s="3">
        <f t="shared" si="35"/>
        <v>0.60000000000013642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5776.38</v>
      </c>
      <c r="D1152" s="2">
        <f>BILANCA!E147</f>
        <v>39714.65</v>
      </c>
      <c r="E1152" s="2">
        <v>0</v>
      </c>
      <c r="F1152" s="2">
        <v>0</v>
      </c>
      <c r="G1152" s="3">
        <f t="shared" si="38"/>
        <v>12099.206559999999</v>
      </c>
      <c r="H1152" s="3">
        <f t="shared" si="41"/>
        <v>0.72999999999865395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2</v>
      </c>
      <c r="D1164" s="2">
        <f>BILANCA!E159</f>
        <v>2</v>
      </c>
      <c r="E1164" s="2">
        <v>0</v>
      </c>
      <c r="F1164" s="2">
        <v>0</v>
      </c>
      <c r="G1164" s="3">
        <f t="shared" si="38"/>
        <v>0.92399999999999993</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5774.38</v>
      </c>
      <c r="D1165" s="2">
        <f>BILANCA!E160</f>
        <v>5279.11</v>
      </c>
      <c r="E1165" s="2">
        <v>0</v>
      </c>
      <c r="F1165" s="2">
        <v>0</v>
      </c>
      <c r="G1165" s="3">
        <f t="shared" si="38"/>
        <v>2531.5529999999999</v>
      </c>
      <c r="H1165" s="3">
        <f t="shared" si="41"/>
        <v>0.48999999999978172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34433.54</v>
      </c>
      <c r="E1167" s="2">
        <v>0</v>
      </c>
      <c r="F1167" s="2">
        <v>0</v>
      </c>
      <c r="G1167" s="3">
        <f t="shared" si="38"/>
        <v>10812.13156</v>
      </c>
      <c r="H1167" s="3">
        <f t="shared" si="41"/>
        <v>0.45999999999912689</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99301.84</v>
      </c>
      <c r="D1176" s="2">
        <f>BILANCA!E171</f>
        <v>159387.04999999999</v>
      </c>
      <c r="E1176" s="2">
        <v>0</v>
      </c>
      <c r="F1176" s="2">
        <v>0</v>
      </c>
      <c r="G1176" s="3">
        <f t="shared" si="38"/>
        <v>69400.606039999999</v>
      </c>
      <c r="H1176" s="3">
        <f t="shared" si="41"/>
        <v>0.20999999999185093</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159387.04999999999</v>
      </c>
      <c r="E1178" s="2">
        <v>0</v>
      </c>
      <c r="F1178" s="2">
        <v>0</v>
      </c>
      <c r="G1178" s="3">
        <f t="shared" si="38"/>
        <v>53554.048799999997</v>
      </c>
      <c r="H1178" s="3">
        <f t="shared" si="41"/>
        <v>4.9999999988358468E-2</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99301.84</v>
      </c>
      <c r="D1179" s="2">
        <f>BILANCA!E174</f>
        <v>0</v>
      </c>
      <c r="E1179" s="2">
        <v>0</v>
      </c>
      <c r="F1179" s="2">
        <v>0</v>
      </c>
      <c r="G1179" s="3">
        <f t="shared" si="38"/>
        <v>16782.01096</v>
      </c>
      <c r="H1179" s="3">
        <f t="shared" si="41"/>
        <v>0.16000000000349246</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2308120.4500000002</v>
      </c>
      <c r="D1180" s="2">
        <f>BILANCA!E176</f>
        <v>2307074.56</v>
      </c>
      <c r="E1180" s="2">
        <v>0</v>
      </c>
      <c r="F1180" s="2">
        <v>0</v>
      </c>
      <c r="G1180" s="3">
        <f t="shared" si="38"/>
        <v>1176785.8269000002</v>
      </c>
      <c r="H1180" s="3">
        <f t="shared" si="41"/>
        <v>0.89000000013038516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125581.59</v>
      </c>
      <c r="D1181" s="2">
        <f>BILANCA!E177</f>
        <v>171321.25</v>
      </c>
      <c r="E1181" s="2">
        <v>0</v>
      </c>
      <c r="F1181" s="2">
        <v>0</v>
      </c>
      <c r="G1181" s="3">
        <f t="shared" si="38"/>
        <v>80066.319390000004</v>
      </c>
      <c r="H1181" s="3">
        <f t="shared" si="41"/>
        <v>0.66000000000349246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125342.48</v>
      </c>
      <c r="D1182" s="2">
        <f>BILANCA!E178</f>
        <v>171321.21</v>
      </c>
      <c r="E1182" s="2">
        <v>0</v>
      </c>
      <c r="F1182" s="2">
        <v>0</v>
      </c>
      <c r="G1182" s="3">
        <f t="shared" si="38"/>
        <v>80493.402799999982</v>
      </c>
      <c r="H1182" s="3">
        <f t="shared" si="41"/>
        <v>0.68999999998777639</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106230.65</v>
      </c>
      <c r="D1183" s="2">
        <f>BILANCA!E179</f>
        <v>153361.21</v>
      </c>
      <c r="E1183" s="2">
        <v>0</v>
      </c>
      <c r="F1183" s="2">
        <v>0</v>
      </c>
      <c r="G1183" s="3">
        <f t="shared" si="38"/>
        <v>71440.881109999988</v>
      </c>
      <c r="H1183" s="3">
        <f t="shared" si="41"/>
        <v>0.55999999999767169</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17040.810000000001</v>
      </c>
      <c r="D1184" s="2">
        <f>BILANCA!E180</f>
        <v>16909.189999999999</v>
      </c>
      <c r="E1184" s="2">
        <v>0</v>
      </c>
      <c r="F1184" s="2">
        <v>0</v>
      </c>
      <c r="G1184" s="3">
        <f t="shared" si="38"/>
        <v>8849.4990599999983</v>
      </c>
      <c r="H1184" s="3">
        <f t="shared" si="41"/>
        <v>0.37999999999738066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360.3</v>
      </c>
      <c r="D1185" s="2">
        <f>BILANCA!E181</f>
        <v>75.8</v>
      </c>
      <c r="E1185" s="2">
        <v>0</v>
      </c>
      <c r="F1185" s="2">
        <v>0</v>
      </c>
      <c r="G1185" s="3">
        <f t="shared" si="38"/>
        <v>89.582499999999996</v>
      </c>
      <c r="H1185" s="3">
        <f t="shared" si="41"/>
        <v>0.50000000000001421</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360.3</v>
      </c>
      <c r="D1188" s="2">
        <f>BILANCA!E184</f>
        <v>75.8</v>
      </c>
      <c r="E1188" s="2">
        <v>0</v>
      </c>
      <c r="F1188" s="2">
        <v>0</v>
      </c>
      <c r="G1188" s="3">
        <f t="shared" si="38"/>
        <v>91.118199999999987</v>
      </c>
      <c r="H1188" s="3">
        <f t="shared" si="41"/>
        <v>0.50000000000001421</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1710.72</v>
      </c>
      <c r="D1200" s="2">
        <f>BILANCA!E196</f>
        <v>975.01</v>
      </c>
      <c r="E1200" s="2">
        <v>0</v>
      </c>
      <c r="F1200" s="2">
        <v>0</v>
      </c>
      <c r="G1200" s="3">
        <f t="shared" si="38"/>
        <v>695.54060000000004</v>
      </c>
      <c r="H1200" s="3">
        <f t="shared" si="41"/>
        <v>0.28999999999996362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239.11</v>
      </c>
      <c r="D1201" s="2">
        <f>BILANCA!E197</f>
        <v>0.04</v>
      </c>
      <c r="E1201" s="2">
        <v>0</v>
      </c>
      <c r="F1201" s="2">
        <v>0</v>
      </c>
      <c r="G1201" s="3">
        <f t="shared" si="38"/>
        <v>45.685290000000002</v>
      </c>
      <c r="H1201" s="3">
        <f t="shared" si="41"/>
        <v>0.15000000000001365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239.11</v>
      </c>
      <c r="D1203" s="2">
        <f>BILANCA!E199</f>
        <v>0.04</v>
      </c>
      <c r="E1203" s="2">
        <v>0</v>
      </c>
      <c r="F1203" s="2">
        <v>0</v>
      </c>
      <c r="G1203" s="3">
        <f t="shared" si="44"/>
        <v>46.163670000000003</v>
      </c>
      <c r="H1203" s="3">
        <f t="shared" si="45"/>
        <v>0.15000000000001365</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2182538.8600000003</v>
      </c>
      <c r="D1255" s="2">
        <f>BILANCA!E251</f>
        <v>2135753.31</v>
      </c>
      <c r="E1255" s="2">
        <v>0</v>
      </c>
      <c r="F1255" s="2">
        <v>0</v>
      </c>
      <c r="G1255" s="3">
        <f t="shared" si="38"/>
        <v>1581241.1426000001</v>
      </c>
      <c r="H1255" s="3">
        <f t="shared" si="41"/>
        <v>0.44999999972060323</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2161310.4300000002</v>
      </c>
      <c r="D1256" s="2">
        <f>BILANCA!E252</f>
        <v>2105521.2599999998</v>
      </c>
      <c r="E1256" s="2">
        <v>0</v>
      </c>
      <c r="F1256" s="2">
        <v>0</v>
      </c>
      <c r="G1256" s="3">
        <f t="shared" si="38"/>
        <v>1567598.8256999999</v>
      </c>
      <c r="H1256" s="3">
        <f t="shared" si="41"/>
        <v>0.68999999994412065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2161310.4300000002</v>
      </c>
      <c r="D1257" s="2">
        <f>BILANCA!E253</f>
        <v>2105521.2599999998</v>
      </c>
      <c r="E1257" s="2">
        <v>0</v>
      </c>
      <c r="F1257" s="2">
        <v>0</v>
      </c>
      <c r="G1257" s="3">
        <f t="shared" si="38"/>
        <v>1573971.1786499999</v>
      </c>
      <c r="H1257" s="3">
        <f t="shared" si="41"/>
        <v>0.68999999994412065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15452.04</v>
      </c>
      <c r="D1259" s="2">
        <f>BILANCA!E255</f>
        <v>24950.93</v>
      </c>
      <c r="E1259" s="2">
        <v>0</v>
      </c>
      <c r="F1259" s="2">
        <v>0</v>
      </c>
      <c r="G1259" s="3">
        <f t="shared" si="38"/>
        <v>16273.1211</v>
      </c>
      <c r="H1259" s="3">
        <f t="shared" si="41"/>
        <v>0.11000000000058208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23532.41</v>
      </c>
      <c r="D1260" s="2">
        <f>BILANCA!E256</f>
        <v>39345.370000000003</v>
      </c>
      <c r="E1260" s="2">
        <v>0</v>
      </c>
      <c r="F1260" s="2">
        <v>0</v>
      </c>
      <c r="G1260" s="3">
        <f t="shared" si="38"/>
        <v>25555.787500000002</v>
      </c>
      <c r="H1260" s="3">
        <f t="shared" si="41"/>
        <v>0.78000000000247383</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23532.41</v>
      </c>
      <c r="D1261" s="2">
        <f>BILANCA!E257</f>
        <v>39345.370000000003</v>
      </c>
      <c r="E1261" s="2">
        <v>0</v>
      </c>
      <c r="F1261" s="2">
        <v>0</v>
      </c>
      <c r="G1261" s="3">
        <f t="shared" si="38"/>
        <v>25658.010650000004</v>
      </c>
      <c r="H1261" s="3">
        <f t="shared" si="41"/>
        <v>0.78000000000247383</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8080.37</v>
      </c>
      <c r="D1264" s="2">
        <f>BILANCA!E260</f>
        <v>14394.44</v>
      </c>
      <c r="E1264" s="2">
        <v>0</v>
      </c>
      <c r="F1264" s="2">
        <v>0</v>
      </c>
      <c r="G1264" s="3">
        <f t="shared" si="38"/>
        <v>9364.7895000000008</v>
      </c>
      <c r="H1264" s="3">
        <f t="shared" si="41"/>
        <v>0.81000000000040018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8080.37</v>
      </c>
      <c r="D1266" s="2">
        <f>BILANCA!E262</f>
        <v>14394.44</v>
      </c>
      <c r="E1266" s="2">
        <v>0</v>
      </c>
      <c r="F1266" s="2">
        <v>0</v>
      </c>
      <c r="G1266" s="3">
        <f t="shared" si="38"/>
        <v>9438.5280000000002</v>
      </c>
      <c r="H1266" s="3">
        <f t="shared" si="41"/>
        <v>0.81000000000040018</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5776.39</v>
      </c>
      <c r="D1278" s="2">
        <f>BILANCA!E274</f>
        <v>5281.12</v>
      </c>
      <c r="E1278" s="2">
        <v>0</v>
      </c>
      <c r="F1278" s="2">
        <v>0</v>
      </c>
      <c r="G1278" s="3">
        <f t="shared" si="38"/>
        <v>4378.7528400000001</v>
      </c>
      <c r="H1278" s="3">
        <f t="shared" si="41"/>
        <v>0.51000000000021828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2</v>
      </c>
      <c r="D1290" s="2">
        <f>BILANCA!E286</f>
        <v>2</v>
      </c>
      <c r="E1290" s="2">
        <v>0</v>
      </c>
      <c r="F1290" s="2">
        <v>0</v>
      </c>
      <c r="G1290" s="3">
        <f t="shared" si="48"/>
        <v>1.6800000000000002</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5774.39</v>
      </c>
      <c r="D1291" s="2">
        <f>BILANCA!E287</f>
        <v>5279.12</v>
      </c>
      <c r="E1291" s="2">
        <v>0</v>
      </c>
      <c r="F1291" s="2">
        <v>0</v>
      </c>
      <c r="G1291" s="3">
        <f t="shared" si="48"/>
        <v>4589.4690300000002</v>
      </c>
      <c r="H1291" s="3">
        <f t="shared" si="49"/>
        <v>0.51000000000021828</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5776.38</v>
      </c>
      <c r="D1305" s="2">
        <f>BILANCA!E302</f>
        <v>5281.11</v>
      </c>
      <c r="E1305" s="2">
        <v>0</v>
      </c>
      <c r="F1305" s="2">
        <v>0</v>
      </c>
      <c r="G1305" s="3">
        <f t="shared" si="38"/>
        <v>4819.8869999999997</v>
      </c>
      <c r="H1305" s="3">
        <f t="shared" si="41"/>
        <v>0.48999999999978172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34433.54</v>
      </c>
      <c r="E1306" s="2">
        <v>0</v>
      </c>
      <c r="F1306" s="2">
        <v>0</v>
      </c>
      <c r="G1306" s="3">
        <f t="shared" si="38"/>
        <v>20384.65568</v>
      </c>
      <c r="H1306" s="3">
        <f t="shared" si="41"/>
        <v>0.45999999999912689</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454.51</v>
      </c>
      <c r="D1311" s="2">
        <f>BILANCA!E308</f>
        <v>2838.11</v>
      </c>
      <c r="E1311" s="2">
        <v>0</v>
      </c>
      <c r="F1311" s="2">
        <v>0</v>
      </c>
      <c r="G1311" s="3">
        <f t="shared" si="52"/>
        <v>1845.3497299999999</v>
      </c>
      <c r="H1311" s="3">
        <f t="shared" si="41"/>
        <v>0.60000000000013642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125342.48</v>
      </c>
      <c r="D1340" s="2">
        <f>BILANCA!E337</f>
        <v>171321.21</v>
      </c>
      <c r="E1340" s="2">
        <v>0</v>
      </c>
      <c r="F1340" s="2">
        <v>0</v>
      </c>
      <c r="G1340" s="3">
        <f t="shared" si="52"/>
        <v>154435.01699999999</v>
      </c>
      <c r="H1340" s="3">
        <f t="shared" si="41"/>
        <v>0.68999999998777639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239.11</v>
      </c>
      <c r="D1342" s="2">
        <f>BILANCA!E339</f>
        <v>0.04</v>
      </c>
      <c r="E1342" s="2">
        <v>0</v>
      </c>
      <c r="F1342" s="2">
        <v>0</v>
      </c>
      <c r="G1342" s="3">
        <f t="shared" si="52"/>
        <v>79.411080000000013</v>
      </c>
      <c r="H1342" s="3">
        <f t="shared" si="41"/>
        <v>0.15000000000001365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414.65</v>
      </c>
      <c r="E1347" s="2">
        <v>0</v>
      </c>
      <c r="F1347" s="2">
        <v>0</v>
      </c>
      <c r="G1347" s="3">
        <f t="shared" si="52"/>
        <v>279.47410000000002</v>
      </c>
      <c r="H1347" s="3">
        <f t="shared" si="41"/>
        <v>0.35000000000002274</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1632053.28</v>
      </c>
      <c r="D1510" s="2">
        <f>'RAS-funkcijski'!E114</f>
        <v>2253063.62</v>
      </c>
      <c r="E1510" s="2">
        <v>0</v>
      </c>
      <c r="F1510" s="2">
        <v>0</v>
      </c>
      <c r="G1510" s="3">
        <f t="shared" si="52"/>
        <v>675199.85719999997</v>
      </c>
      <c r="H1510" s="3">
        <f t="shared" si="63"/>
        <v>0.65999999991618097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1632053.28</v>
      </c>
      <c r="D1511" s="2">
        <f>'RAS-funkcijski'!E115</f>
        <v>2253063.62</v>
      </c>
      <c r="E1511" s="2">
        <v>0</v>
      </c>
      <c r="F1511" s="2">
        <v>0</v>
      </c>
      <c r="G1511" s="3">
        <f t="shared" si="52"/>
        <v>681338.03772000002</v>
      </c>
      <c r="H1511" s="3">
        <f t="shared" si="63"/>
        <v>0.65999999991618097</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1632053.28</v>
      </c>
      <c r="D1512" s="2">
        <f>'RAS-funkcijski'!E116</f>
        <v>2253063.62</v>
      </c>
      <c r="E1512" s="2">
        <v>0</v>
      </c>
      <c r="F1512" s="2">
        <v>0</v>
      </c>
      <c r="G1512" s="3">
        <f t="shared" si="52"/>
        <v>687476.21824000007</v>
      </c>
      <c r="H1512" s="3">
        <f t="shared" si="63"/>
        <v>0.65999999991618097</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1632053.28</v>
      </c>
      <c r="D1537" s="14">
        <f>'RAS-funkcijski'!E141</f>
        <v>2253063.62</v>
      </c>
      <c r="E1537" s="14">
        <v>0</v>
      </c>
      <c r="F1537" s="14">
        <v>0</v>
      </c>
      <c r="G1537" s="15">
        <f t="shared" si="52"/>
        <v>840930.73124000011</v>
      </c>
      <c r="H1537" s="15">
        <f t="shared" si="63"/>
        <v>0.65999999991618097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349</v>
      </c>
      <c r="E1538" s="7">
        <v>0</v>
      </c>
      <c r="F1538" s="7">
        <v>0</v>
      </c>
      <c r="G1538" s="8">
        <f t="shared" si="52"/>
        <v>0.69800000000000006</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349</v>
      </c>
      <c r="E1555" s="2">
        <v>0</v>
      </c>
      <c r="F1555" s="2">
        <v>0</v>
      </c>
      <c r="G1555" s="3">
        <f t="shared" si="52"/>
        <v>12.563999999999998</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349</v>
      </c>
      <c r="E1556" s="2">
        <v>0</v>
      </c>
      <c r="F1556" s="2">
        <v>0</v>
      </c>
      <c r="G1556" s="3">
        <f t="shared" si="52"/>
        <v>13.262</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349</v>
      </c>
      <c r="E1558" s="2">
        <v>0</v>
      </c>
      <c r="F1558" s="2">
        <v>0</v>
      </c>
      <c r="G1558" s="3">
        <f t="shared" si="52"/>
        <v>14.658000000000001</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125581.59</v>
      </c>
      <c r="D1582" s="7"/>
      <c r="E1582" s="7">
        <v>0</v>
      </c>
      <c r="F1582" s="7">
        <v>0</v>
      </c>
      <c r="G1582" s="8">
        <f t="shared" ref="G1582:G1686" si="70">B1582/1000*C1582</f>
        <v>125.58159000000001</v>
      </c>
      <c r="H1582" s="8">
        <f t="shared" ref="H1582:H1686" si="71">ABS(C1582-ROUND(C1582,0))</f>
        <v>0.41000000000349246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2151493.8600000003</v>
      </c>
      <c r="D1583" s="2">
        <v>0</v>
      </c>
      <c r="E1583" s="2">
        <v>0</v>
      </c>
      <c r="F1583" s="2">
        <v>0</v>
      </c>
      <c r="G1583" s="3">
        <f t="shared" si="70"/>
        <v>4302.987720000001</v>
      </c>
      <c r="H1583" s="3">
        <f t="shared" si="71"/>
        <v>0.13999999966472387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2121940.9300000002</v>
      </c>
      <c r="D1585" s="2">
        <v>0</v>
      </c>
      <c r="E1585" s="2">
        <v>0</v>
      </c>
      <c r="F1585" s="2">
        <v>0</v>
      </c>
      <c r="G1585" s="3">
        <f t="shared" si="70"/>
        <v>8487.7637200000008</v>
      </c>
      <c r="H1585" s="3">
        <f t="shared" si="71"/>
        <v>6.9999999832361937E-2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1811584.34</v>
      </c>
      <c r="D1586" s="2">
        <v>0</v>
      </c>
      <c r="E1586" s="2">
        <v>0</v>
      </c>
      <c r="F1586" s="2">
        <v>0</v>
      </c>
      <c r="G1586" s="3">
        <f t="shared" si="70"/>
        <v>9057.9217000000008</v>
      </c>
      <c r="H1586" s="3">
        <f t="shared" si="71"/>
        <v>0.34000000008381903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303746.61</v>
      </c>
      <c r="D1587" s="2">
        <v>0</v>
      </c>
      <c r="E1587" s="2">
        <v>0</v>
      </c>
      <c r="F1587" s="2">
        <v>0</v>
      </c>
      <c r="G1587" s="3">
        <f t="shared" si="70"/>
        <v>1822.47966</v>
      </c>
      <c r="H1587" s="3">
        <f t="shared" si="71"/>
        <v>0.39000000001396984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2201.06</v>
      </c>
      <c r="D1588" s="2">
        <v>0</v>
      </c>
      <c r="E1588" s="2">
        <v>0</v>
      </c>
      <c r="F1588" s="2">
        <v>0</v>
      </c>
      <c r="G1588" s="3">
        <f t="shared" si="70"/>
        <v>15.40742</v>
      </c>
      <c r="H1588" s="3">
        <f t="shared" si="71"/>
        <v>5.999999999994543E-2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884.82</v>
      </c>
      <c r="D1592" s="2">
        <v>0</v>
      </c>
      <c r="E1592" s="2">
        <v>0</v>
      </c>
      <c r="F1592" s="2">
        <v>0</v>
      </c>
      <c r="G1592" s="3">
        <f t="shared" si="70"/>
        <v>9.7330199999999998</v>
      </c>
      <c r="H1592" s="3">
        <f t="shared" si="71"/>
        <v>0.17999999999994998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3524.1</v>
      </c>
      <c r="D1593" s="2">
        <v>0</v>
      </c>
      <c r="E1593" s="2">
        <v>0</v>
      </c>
      <c r="F1593" s="2">
        <v>0</v>
      </c>
      <c r="G1593" s="3">
        <f t="shared" si="70"/>
        <v>42.289200000000001</v>
      </c>
      <c r="H1593" s="3">
        <f t="shared" si="71"/>
        <v>9.9999999999909051E-2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29552.93</v>
      </c>
      <c r="D1594" s="2">
        <v>0</v>
      </c>
      <c r="E1594" s="2">
        <v>0</v>
      </c>
      <c r="F1594" s="2">
        <v>0</v>
      </c>
      <c r="G1594" s="3">
        <f t="shared" si="70"/>
        <v>384.18808999999999</v>
      </c>
      <c r="H1594" s="3">
        <f t="shared" si="71"/>
        <v>6.9999999999708962E-2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2105754.2000000002</v>
      </c>
      <c r="D1602" s="2">
        <v>0</v>
      </c>
      <c r="E1602" s="2">
        <v>0</v>
      </c>
      <c r="F1602" s="2">
        <v>0</v>
      </c>
      <c r="G1602" s="3">
        <f t="shared" si="70"/>
        <v>44220.838200000006</v>
      </c>
      <c r="H1602" s="3">
        <f t="shared" si="71"/>
        <v>0.20000000018626451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2075962.2000000002</v>
      </c>
      <c r="D1604" s="2">
        <v>0</v>
      </c>
      <c r="E1604" s="2">
        <v>0</v>
      </c>
      <c r="F1604" s="2">
        <v>0</v>
      </c>
      <c r="G1604" s="3">
        <f t="shared" si="70"/>
        <v>47747.130600000004</v>
      </c>
      <c r="H1604" s="3">
        <f t="shared" si="71"/>
        <v>0.20000000018626451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1764453.78</v>
      </c>
      <c r="D1605" s="2">
        <v>0</v>
      </c>
      <c r="E1605" s="2">
        <v>0</v>
      </c>
      <c r="F1605" s="2">
        <v>0</v>
      </c>
      <c r="G1605" s="3">
        <f t="shared" si="70"/>
        <v>42346.890720000003</v>
      </c>
      <c r="H1605" s="3">
        <f t="shared" si="71"/>
        <v>0.21999999997206032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303878.23</v>
      </c>
      <c r="D1606" s="2">
        <v>0</v>
      </c>
      <c r="E1606" s="2">
        <v>0</v>
      </c>
      <c r="F1606" s="2">
        <v>0</v>
      </c>
      <c r="G1606" s="3">
        <f t="shared" si="70"/>
        <v>7596.9557500000001</v>
      </c>
      <c r="H1606" s="3">
        <f t="shared" si="71"/>
        <v>0.22999999998137355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2485.56</v>
      </c>
      <c r="D1607" s="2">
        <v>0</v>
      </c>
      <c r="E1607" s="2">
        <v>0</v>
      </c>
      <c r="F1607" s="2">
        <v>0</v>
      </c>
      <c r="G1607" s="3">
        <f t="shared" si="70"/>
        <v>64.624560000000002</v>
      </c>
      <c r="H1607" s="3">
        <f t="shared" si="71"/>
        <v>0.44000000000005457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884.82</v>
      </c>
      <c r="D1611" s="2">
        <v>0</v>
      </c>
      <c r="E1611" s="2">
        <v>0</v>
      </c>
      <c r="F1611" s="2">
        <v>0</v>
      </c>
      <c r="G1611" s="3">
        <f t="shared" si="70"/>
        <v>26.544599999999999</v>
      </c>
      <c r="H1611" s="3">
        <f t="shared" si="71"/>
        <v>0.17999999999994998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4259.8100000000004</v>
      </c>
      <c r="D1612" s="2">
        <v>0</v>
      </c>
      <c r="E1612" s="2">
        <v>0</v>
      </c>
      <c r="F1612" s="2">
        <v>0</v>
      </c>
      <c r="G1612" s="3">
        <f t="shared" si="70"/>
        <v>132.05411000000001</v>
      </c>
      <c r="H1612" s="3">
        <f t="shared" si="71"/>
        <v>0.18999999999959982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29792</v>
      </c>
      <c r="D1613" s="2">
        <v>0</v>
      </c>
      <c r="E1613" s="2">
        <v>0</v>
      </c>
      <c r="F1613" s="2">
        <v>0</v>
      </c>
      <c r="G1613" s="3">
        <f t="shared" si="70"/>
        <v>953.34400000000005</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171321.25</v>
      </c>
      <c r="D1621" s="2">
        <v>0</v>
      </c>
      <c r="E1621" s="2">
        <v>0</v>
      </c>
      <c r="F1621" s="2">
        <v>0</v>
      </c>
      <c r="G1621" s="3">
        <f t="shared" si="70"/>
        <v>6852.85</v>
      </c>
      <c r="H1621" s="3">
        <f t="shared" si="71"/>
        <v>0.25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171321.25</v>
      </c>
      <c r="D1681" s="2">
        <v>0</v>
      </c>
      <c r="E1681" s="2">
        <v>0</v>
      </c>
      <c r="F1681" s="2">
        <v>0</v>
      </c>
      <c r="G1681" s="3">
        <f t="shared" si="70"/>
        <v>17132.125</v>
      </c>
      <c r="H1681" s="3">
        <f t="shared" si="71"/>
        <v>0.25</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171321.21</v>
      </c>
      <c r="D1683" s="2">
        <v>0</v>
      </c>
      <c r="E1683" s="2">
        <v>0</v>
      </c>
      <c r="F1683" s="2">
        <v>0</v>
      </c>
      <c r="G1683" s="3">
        <f t="shared" si="70"/>
        <v>17474.763419999999</v>
      </c>
      <c r="H1683" s="3">
        <f t="shared" si="71"/>
        <v>0.20999999999185093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0.04</v>
      </c>
      <c r="D1684" s="2">
        <v>0</v>
      </c>
      <c r="E1684" s="2">
        <v>0</v>
      </c>
      <c r="F1684" s="2">
        <v>0</v>
      </c>
      <c r="G1684" s="3">
        <f t="shared" si="70"/>
        <v>4.1199999999999995E-3</v>
      </c>
      <c r="H1684" s="3">
        <f t="shared" si="71"/>
        <v>0.04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25"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1970</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5" t="s">
        <v>1972</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28803</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64" t="s">
        <v>1976</v>
      </c>
      <c r="F7" s="337" t="s">
        <v>1977</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64"/>
      <c r="F8" s="339" t="s">
        <v>1980</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1981</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1982</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1983</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1984</v>
      </c>
      <c r="G12" s="328"/>
      <c r="H12" s="323" t="s">
        <v>3656</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64"/>
      <c r="F13" s="361" t="s">
        <v>1987</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1977</v>
      </c>
      <c r="B17" s="360" t="str">
        <f>'PR-RAS'!B6</f>
        <v>PRIHODI POSLOVANJA (šifre 61+62+63+64+65+66+67+68)</v>
      </c>
      <c r="C17" s="356"/>
      <c r="D17" s="356"/>
      <c r="E17" s="356"/>
      <c r="F17" s="357"/>
      <c r="G17" s="28" t="str">
        <f>'PR-RAS'!C6</f>
        <v>6</v>
      </c>
      <c r="H17" s="275">
        <f>'PR-RAS'!D6</f>
        <v>1651737.45</v>
      </c>
      <c r="I17" s="275">
        <f>'PR-RAS'!E6</f>
        <v>2262562.5099999998</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1623972.91</v>
      </c>
      <c r="I18" s="275">
        <f>'PR-RAS'!E152</f>
        <v>2223217.14</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15452.039999999924</v>
      </c>
      <c r="I19" s="275">
        <f>'PR-RAS'!E649</f>
        <v>24950.929999999666</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44" t="s">
        <v>8</v>
      </c>
      <c r="C21" s="345"/>
      <c r="D21" s="345"/>
      <c r="E21" s="345"/>
      <c r="F21" s="346"/>
      <c r="G21" s="201" t="s">
        <v>9</v>
      </c>
      <c r="H21" s="265" t="s">
        <v>1989</v>
      </c>
      <c r="I21" s="266" t="s">
        <v>1990</v>
      </c>
      <c r="J21" s="5"/>
      <c r="K21" s="5"/>
      <c r="L21" s="5"/>
      <c r="M21" s="5"/>
      <c r="N21" s="5"/>
      <c r="O21" s="5"/>
      <c r="P21" s="5"/>
      <c r="Q21" s="5"/>
      <c r="R21" s="5"/>
      <c r="S21" s="5"/>
      <c r="T21" s="5"/>
      <c r="U21" s="5"/>
      <c r="V21" s="5"/>
      <c r="W21" s="5"/>
    </row>
    <row r="22" spans="1:23" ht="12.75" customHeight="1" x14ac:dyDescent="0.2">
      <c r="A22" s="341" t="s">
        <v>1980</v>
      </c>
      <c r="B22" s="360" t="str">
        <f>BILANCA!B7</f>
        <v>Nefinancijska imovina (šifre 01+02+03+04+05+06)</v>
      </c>
      <c r="C22" s="356"/>
      <c r="D22" s="356"/>
      <c r="E22" s="356"/>
      <c r="F22" s="357"/>
      <c r="G22" s="126" t="str">
        <f>BILANCA!C7</f>
        <v>B002</v>
      </c>
      <c r="H22" s="275">
        <f>BILANCA!D7</f>
        <v>2160923.9200000004</v>
      </c>
      <c r="I22" s="275">
        <f>BILANCA!E7</f>
        <v>2105134.75</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147196.53</v>
      </c>
      <c r="I23" s="275">
        <f>BILANCA!E69</f>
        <v>201939.81</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125581.59</v>
      </c>
      <c r="I24" s="275">
        <f>BILANCA!E177</f>
        <v>171321.25</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2182538.8600000003</v>
      </c>
      <c r="I25" s="275">
        <f>BILANCA!E251</f>
        <v>2135753.31</v>
      </c>
      <c r="J25" s="5"/>
      <c r="K25" s="5"/>
      <c r="L25" s="5"/>
      <c r="M25" s="5"/>
      <c r="N25" s="5"/>
      <c r="O25" s="5"/>
      <c r="P25" s="5"/>
      <c r="Q25" s="5"/>
      <c r="R25" s="5"/>
      <c r="S25" s="5"/>
      <c r="T25" s="5"/>
      <c r="U25" s="5"/>
      <c r="V25" s="5"/>
      <c r="W25" s="5"/>
    </row>
    <row r="26" spans="1:23" ht="48" x14ac:dyDescent="0.2">
      <c r="A26" s="200" t="s">
        <v>1988</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1991</v>
      </c>
      <c r="B27" s="360" t="str">
        <f>'RAS-funkcijski'!B5</f>
        <v>Opće javne usluge (šifre 011+012+013+014 do 018)</v>
      </c>
      <c r="C27" s="356"/>
      <c r="D27" s="356"/>
      <c r="E27" s="356"/>
      <c r="F27" s="35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1632053.28</v>
      </c>
      <c r="I30" s="275">
        <f>'RAS-funkcijski'!E114</f>
        <v>2253063.62</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1632053.28</v>
      </c>
      <c r="I31" s="275">
        <f>'RAS-funkcijski'!E141</f>
        <v>2253063.62</v>
      </c>
      <c r="J31" s="5"/>
      <c r="K31" s="5"/>
      <c r="L31" s="5"/>
      <c r="M31" s="5"/>
      <c r="N31" s="5"/>
      <c r="O31" s="5"/>
      <c r="P31" s="5"/>
      <c r="Q31" s="5"/>
      <c r="R31" s="5"/>
      <c r="S31" s="5"/>
      <c r="T31" s="5"/>
      <c r="U31" s="5"/>
      <c r="V31" s="5"/>
      <c r="W31" s="5"/>
    </row>
    <row r="32" spans="1:23" ht="29.25" customHeight="1" x14ac:dyDescent="0.2">
      <c r="A32" s="200" t="s">
        <v>1988</v>
      </c>
      <c r="B32" s="344" t="s">
        <v>8</v>
      </c>
      <c r="C32" s="345"/>
      <c r="D32" s="345"/>
      <c r="E32" s="345"/>
      <c r="F32" s="346"/>
      <c r="G32" s="201" t="s">
        <v>9</v>
      </c>
      <c r="H32" s="265" t="s">
        <v>1992</v>
      </c>
      <c r="I32" s="266" t="s">
        <v>1993</v>
      </c>
      <c r="J32" s="5"/>
      <c r="K32" s="5"/>
      <c r="L32" s="5"/>
      <c r="M32" s="5"/>
      <c r="N32" s="5"/>
      <c r="O32" s="5"/>
      <c r="P32" s="5"/>
      <c r="Q32" s="5"/>
      <c r="R32" s="5"/>
      <c r="S32" s="5"/>
      <c r="T32" s="5"/>
      <c r="U32" s="5"/>
      <c r="V32" s="5"/>
      <c r="W32" s="5"/>
    </row>
    <row r="33" spans="1:23" ht="12.75" customHeight="1" x14ac:dyDescent="0.2">
      <c r="A33" s="341" t="s">
        <v>1982</v>
      </c>
      <c r="B33" s="355" t="str">
        <f>'P-VRIO'!B5</f>
        <v>Promjene u vrijednosti i obujmu imovine (šifre 91511+91512)</v>
      </c>
      <c r="C33" s="356"/>
      <c r="D33" s="356"/>
      <c r="E33" s="356"/>
      <c r="F33" s="357"/>
      <c r="G33" s="126" t="str">
        <f>'P-VRIO'!C5</f>
        <v>9151</v>
      </c>
      <c r="H33" s="275">
        <f>'P-VRIO'!D5</f>
        <v>0</v>
      </c>
      <c r="I33" s="275">
        <f>'P-VRIO'!E5</f>
        <v>349</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0</v>
      </c>
      <c r="I34" s="275">
        <f>'P-VRIO'!E22</f>
        <v>349</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4" t="s">
        <v>8</v>
      </c>
      <c r="C37" s="345"/>
      <c r="D37" s="345"/>
      <c r="E37" s="345"/>
      <c r="F37" s="346"/>
      <c r="G37" s="201" t="s">
        <v>9</v>
      </c>
      <c r="H37" s="265" t="s">
        <v>1989</v>
      </c>
      <c r="I37" s="266" t="s">
        <v>1951</v>
      </c>
      <c r="J37" s="5"/>
      <c r="K37" s="5"/>
      <c r="L37" s="5"/>
      <c r="M37" s="5"/>
      <c r="N37" s="5"/>
      <c r="O37" s="5"/>
      <c r="P37" s="5"/>
      <c r="Q37" s="5"/>
      <c r="R37" s="5"/>
      <c r="S37" s="5"/>
      <c r="T37" s="5"/>
      <c r="U37" s="5"/>
      <c r="V37" s="5"/>
      <c r="W37" s="5"/>
    </row>
    <row r="38" spans="1:23" ht="12.75" customHeight="1" x14ac:dyDescent="0.2">
      <c r="A38" s="341" t="s">
        <v>1983</v>
      </c>
      <c r="B38" s="360" t="str">
        <f>OBVEZE!B5</f>
        <v>Stanje obveza 1. siječnja (=stanju obveza iz Izvještaja o obvezama na 31. prosinca prethodne godine)</v>
      </c>
      <c r="C38" s="356"/>
      <c r="D38" s="356"/>
      <c r="E38" s="356"/>
      <c r="F38" s="357"/>
      <c r="G38" s="126" t="str">
        <f>OBVEZE!C5</f>
        <v>V001</v>
      </c>
      <c r="H38" s="275">
        <f>OBVEZE!D5</f>
        <v>125581.59</v>
      </c>
      <c r="I38" s="275" t="s">
        <v>1994</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1994</v>
      </c>
      <c r="I39" s="275">
        <f>OBVEZE!D44</f>
        <v>171321.25</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1994</v>
      </c>
      <c r="I41" s="276">
        <f>OBVEZE!D104</f>
        <v>171321.25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1995</v>
      </c>
      <c r="F44" s="347"/>
      <c r="G44" s="229"/>
      <c r="H44" s="348" t="s">
        <v>1996</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499" zoomScaleNormal="100" workbookViewId="0">
      <selection activeCell="E306" sqref="E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1651737.45</v>
      </c>
      <c r="E6" s="60">
        <f>E7+E43+E49+E82+E106+E125+E134+E140</f>
        <v>2262562.5099999998</v>
      </c>
      <c r="F6" s="45">
        <f t="shared" ref="F6:F132" si="0">IF(D6&lt;&gt;0,IF(E6/D6&gt;=100,"&gt;&gt;100",E6/D6*100),"-")</f>
        <v>136.98075986592178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3566.4</v>
      </c>
      <c r="E49" s="60">
        <f>E50+E53+E58+E61+E64+E68+E71+E74+E77</f>
        <v>4063.3</v>
      </c>
      <c r="F49" s="45">
        <f t="shared" si="0"/>
        <v>113.93281740690892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3566.4</v>
      </c>
      <c r="E68" s="60">
        <f t="shared" si="11"/>
        <v>4063.3</v>
      </c>
      <c r="F68" s="45">
        <f t="shared" si="0"/>
        <v>113.93281740690892</v>
      </c>
    </row>
    <row r="69" spans="1:6" ht="12.75" customHeight="1" x14ac:dyDescent="0.2">
      <c r="A69" s="63" t="s">
        <v>141</v>
      </c>
      <c r="B69" s="64" t="s">
        <v>142</v>
      </c>
      <c r="C69" s="247" t="s">
        <v>141</v>
      </c>
      <c r="D69" s="194">
        <v>3566.4</v>
      </c>
      <c r="E69" s="194">
        <v>4063.3</v>
      </c>
      <c r="F69" s="45">
        <f t="shared" si="0"/>
        <v>113.93281740690892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3.75</v>
      </c>
      <c r="E82" s="60">
        <f t="shared" si="15"/>
        <v>15.2</v>
      </c>
      <c r="F82" s="45">
        <f t="shared" si="0"/>
        <v>405.33333333333326</v>
      </c>
    </row>
    <row r="83" spans="1:6" ht="12.75" customHeight="1" x14ac:dyDescent="0.2">
      <c r="A83" s="63">
        <v>641</v>
      </c>
      <c r="B83" s="64" t="s">
        <v>169</v>
      </c>
      <c r="C83" s="247" t="s">
        <v>170</v>
      </c>
      <c r="D83" s="60">
        <f t="shared" ref="D83:E83" si="16">SUM(D84:D90)</f>
        <v>3.75</v>
      </c>
      <c r="E83" s="60">
        <f t="shared" si="16"/>
        <v>15.2</v>
      </c>
      <c r="F83" s="45">
        <f t="shared" si="0"/>
        <v>405.33333333333326</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3.75</v>
      </c>
      <c r="E85" s="194">
        <v>15.2</v>
      </c>
      <c r="F85" s="45">
        <f t="shared" si="0"/>
        <v>405.33333333333326</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231005.53</v>
      </c>
      <c r="E106" s="60">
        <f>E107+E112+E120+E124</f>
        <v>248668.61</v>
      </c>
      <c r="F106" s="45">
        <f t="shared" si="0"/>
        <v>107.64617193363293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231005.53</v>
      </c>
      <c r="E112" s="60">
        <f t="shared" si="20"/>
        <v>248668.61</v>
      </c>
      <c r="F112" s="45">
        <f t="shared" si="0"/>
        <v>107.64617193363293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231005.53</v>
      </c>
      <c r="E117" s="194">
        <v>248668.61</v>
      </c>
      <c r="F117" s="45">
        <f t="shared" si="0"/>
        <v>107.64617193363293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225.99</v>
      </c>
      <c r="E125" s="60">
        <f t="shared" si="22"/>
        <v>208.16</v>
      </c>
      <c r="F125" s="45">
        <f t="shared" si="0"/>
        <v>92.110270365945397</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225.99</v>
      </c>
      <c r="E129" s="60">
        <f t="shared" si="24"/>
        <v>208.16</v>
      </c>
      <c r="F129" s="45">
        <f t="shared" si="0"/>
        <v>92.110270365945397</v>
      </c>
    </row>
    <row r="130" spans="1:6" ht="12.75" customHeight="1" x14ac:dyDescent="0.2">
      <c r="A130" s="63">
        <v>6631</v>
      </c>
      <c r="B130" s="65" t="s">
        <v>263</v>
      </c>
      <c r="C130" s="247" t="s">
        <v>264</v>
      </c>
      <c r="D130" s="194">
        <v>225.99</v>
      </c>
      <c r="E130" s="194">
        <v>208.16</v>
      </c>
      <c r="F130" s="45">
        <f t="shared" si="0"/>
        <v>92.110270365945397</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1416185.78</v>
      </c>
      <c r="E134" s="60">
        <f t="shared" si="25"/>
        <v>2009607.24</v>
      </c>
      <c r="F134" s="45">
        <f t="shared" ref="F134:F229" si="26">IF(D134&lt;&gt;0,IF(E134/D134&gt;=100,"&gt;&gt;100",E134/D134*100),"-")</f>
        <v>141.90279752703066</v>
      </c>
    </row>
    <row r="135" spans="1:6" ht="24" x14ac:dyDescent="0.2">
      <c r="A135" s="63">
        <v>671</v>
      </c>
      <c r="B135" s="182" t="s">
        <v>273</v>
      </c>
      <c r="C135" s="247" t="s">
        <v>274</v>
      </c>
      <c r="D135" s="60">
        <f t="shared" ref="D135:E135" si="27">SUM(D136:D138)</f>
        <v>1416185.78</v>
      </c>
      <c r="E135" s="60">
        <f t="shared" si="27"/>
        <v>2009607.24</v>
      </c>
      <c r="F135" s="45">
        <f t="shared" si="26"/>
        <v>141.90279752703066</v>
      </c>
    </row>
    <row r="136" spans="1:6" ht="12.75" customHeight="1" x14ac:dyDescent="0.2">
      <c r="A136" s="63">
        <v>6711</v>
      </c>
      <c r="B136" s="65" t="s">
        <v>275</v>
      </c>
      <c r="C136" s="247" t="s">
        <v>276</v>
      </c>
      <c r="D136" s="194">
        <v>1416185.78</v>
      </c>
      <c r="E136" s="194">
        <v>2009607.24</v>
      </c>
      <c r="F136" s="45">
        <f t="shared" si="26"/>
        <v>141.90279752703066</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750</v>
      </c>
      <c r="E140" s="60">
        <f t="shared" si="28"/>
        <v>0</v>
      </c>
      <c r="F140" s="45">
        <f t="shared" si="26"/>
        <v>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750</v>
      </c>
      <c r="E151" s="194">
        <v>0</v>
      </c>
      <c r="F151" s="45">
        <f t="shared" si="26"/>
        <v>0</v>
      </c>
    </row>
    <row r="152" spans="1:6" ht="12.75" customHeight="1" x14ac:dyDescent="0.2">
      <c r="A152" s="63">
        <v>3</v>
      </c>
      <c r="B152" s="64" t="s">
        <v>307</v>
      </c>
      <c r="C152" s="247" t="s">
        <v>13</v>
      </c>
      <c r="D152" s="60">
        <f>D153+D164+D202+D221+D230+D262+D273</f>
        <v>1623972.91</v>
      </c>
      <c r="E152" s="60">
        <f>E153+E164+E202+E221+E230+E262+E273</f>
        <v>2223217.14</v>
      </c>
      <c r="F152" s="45">
        <f t="shared" si="26"/>
        <v>136.89989077465586</v>
      </c>
    </row>
    <row r="153" spans="1:6" ht="12.75" customHeight="1" x14ac:dyDescent="0.2">
      <c r="A153" s="63">
        <v>31</v>
      </c>
      <c r="B153" s="64" t="s">
        <v>308</v>
      </c>
      <c r="C153" s="247" t="s">
        <v>309</v>
      </c>
      <c r="D153" s="60">
        <f t="shared" ref="D153:E153" si="30">D154+D159+D160</f>
        <v>1343631.3599999999</v>
      </c>
      <c r="E153" s="60">
        <f t="shared" si="30"/>
        <v>1907955.59</v>
      </c>
      <c r="F153" s="45">
        <f t="shared" si="26"/>
        <v>141.99992995102468</v>
      </c>
    </row>
    <row r="154" spans="1:6" ht="12.75" customHeight="1" x14ac:dyDescent="0.2">
      <c r="A154" s="63">
        <v>311</v>
      </c>
      <c r="B154" s="64" t="s">
        <v>310</v>
      </c>
      <c r="C154" s="247" t="s">
        <v>311</v>
      </c>
      <c r="D154" s="60">
        <f t="shared" ref="D154:E154" si="31">SUM(D155:D158)</f>
        <v>1034382.08</v>
      </c>
      <c r="E154" s="60">
        <f t="shared" si="31"/>
        <v>1500842.94</v>
      </c>
      <c r="F154" s="45">
        <f t="shared" si="26"/>
        <v>145.09560529122857</v>
      </c>
    </row>
    <row r="155" spans="1:6" ht="12.75" customHeight="1" x14ac:dyDescent="0.2">
      <c r="A155" s="63">
        <v>3111</v>
      </c>
      <c r="B155" s="64" t="s">
        <v>312</v>
      </c>
      <c r="C155" s="247" t="s">
        <v>313</v>
      </c>
      <c r="D155" s="194">
        <v>1034382.08</v>
      </c>
      <c r="E155" s="194">
        <v>1500842.94</v>
      </c>
      <c r="F155" s="45">
        <f t="shared" si="26"/>
        <v>145.09560529122857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164520.4</v>
      </c>
      <c r="E159" s="194">
        <v>186566.56</v>
      </c>
      <c r="F159" s="45">
        <f t="shared" si="26"/>
        <v>113.40025917758527</v>
      </c>
    </row>
    <row r="160" spans="1:6" ht="12.75" customHeight="1" x14ac:dyDescent="0.2">
      <c r="A160" s="63">
        <v>313</v>
      </c>
      <c r="B160" s="65" t="s">
        <v>322</v>
      </c>
      <c r="C160" s="247" t="s">
        <v>323</v>
      </c>
      <c r="D160" s="60">
        <f t="shared" ref="D160:E160" si="32">SUM(D161:D163)</f>
        <v>144728.88</v>
      </c>
      <c r="E160" s="60">
        <f t="shared" si="32"/>
        <v>220546.09</v>
      </c>
      <c r="F160" s="45">
        <f t="shared" si="26"/>
        <v>152.38568142032193</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144728.88</v>
      </c>
      <c r="E162" s="194">
        <v>220546.09</v>
      </c>
      <c r="F162" s="45">
        <f t="shared" si="26"/>
        <v>152.38568142032193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278394.59000000003</v>
      </c>
      <c r="E164" s="60">
        <f>E165+E170+E178+E188+E189+E194</f>
        <v>312175.67000000004</v>
      </c>
      <c r="F164" s="45">
        <f t="shared" si="26"/>
        <v>112.13424441904564</v>
      </c>
    </row>
    <row r="165" spans="1:6" ht="12.75" customHeight="1" x14ac:dyDescent="0.2">
      <c r="A165" s="63">
        <v>321</v>
      </c>
      <c r="B165" s="64" t="s">
        <v>332</v>
      </c>
      <c r="C165" s="247" t="s">
        <v>333</v>
      </c>
      <c r="D165" s="60">
        <f t="shared" ref="D165:E165" si="33">SUM(D166:D169)</f>
        <v>81774.150000000009</v>
      </c>
      <c r="E165" s="60">
        <f t="shared" si="33"/>
        <v>86742.77</v>
      </c>
      <c r="F165" s="45">
        <f t="shared" si="26"/>
        <v>106.07602769334807</v>
      </c>
    </row>
    <row r="166" spans="1:6" ht="12.75" customHeight="1" x14ac:dyDescent="0.2">
      <c r="A166" s="63">
        <v>3211</v>
      </c>
      <c r="B166" s="64" t="s">
        <v>334</v>
      </c>
      <c r="C166" s="247" t="s">
        <v>335</v>
      </c>
      <c r="D166" s="194">
        <v>962.71</v>
      </c>
      <c r="E166" s="194">
        <v>550.67999999999995</v>
      </c>
      <c r="F166" s="45">
        <f t="shared" si="26"/>
        <v>57.201026269593122</v>
      </c>
    </row>
    <row r="167" spans="1:6" ht="12.75" customHeight="1" x14ac:dyDescent="0.2">
      <c r="A167" s="63">
        <v>3212</v>
      </c>
      <c r="B167" s="64" t="s">
        <v>336</v>
      </c>
      <c r="C167" s="247" t="s">
        <v>337</v>
      </c>
      <c r="D167" s="194">
        <v>79780.37</v>
      </c>
      <c r="E167" s="194">
        <v>81885.820000000007</v>
      </c>
      <c r="F167" s="45">
        <f t="shared" si="26"/>
        <v>102.63905770304149</v>
      </c>
    </row>
    <row r="168" spans="1:6" ht="12.75" customHeight="1" x14ac:dyDescent="0.2">
      <c r="A168" s="63">
        <v>3213</v>
      </c>
      <c r="B168" s="64" t="s">
        <v>338</v>
      </c>
      <c r="C168" s="247" t="s">
        <v>339</v>
      </c>
      <c r="D168" s="194">
        <v>1031.07</v>
      </c>
      <c r="E168" s="194">
        <v>4306.2700000000004</v>
      </c>
      <c r="F168" s="45">
        <f t="shared" si="26"/>
        <v>417.65059598281402</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135972.96999999997</v>
      </c>
      <c r="E170" s="60">
        <f t="shared" si="34"/>
        <v>149580.87</v>
      </c>
      <c r="F170" s="45">
        <f t="shared" si="26"/>
        <v>110.00779787335675</v>
      </c>
    </row>
    <row r="171" spans="1:6" ht="12.75" customHeight="1" x14ac:dyDescent="0.2">
      <c r="A171" s="63">
        <v>3221</v>
      </c>
      <c r="B171" s="64" t="s">
        <v>344</v>
      </c>
      <c r="C171" s="247" t="s">
        <v>345</v>
      </c>
      <c r="D171" s="194">
        <v>17773.509999999998</v>
      </c>
      <c r="E171" s="194">
        <v>17577.05</v>
      </c>
      <c r="F171" s="45">
        <f t="shared" si="26"/>
        <v>98.894647146230554</v>
      </c>
    </row>
    <row r="172" spans="1:6" ht="12.75" customHeight="1" x14ac:dyDescent="0.2">
      <c r="A172" s="63">
        <v>3222</v>
      </c>
      <c r="B172" s="64" t="s">
        <v>346</v>
      </c>
      <c r="C172" s="247" t="s">
        <v>347</v>
      </c>
      <c r="D172" s="194">
        <v>75180.09</v>
      </c>
      <c r="E172" s="194">
        <v>85807.7</v>
      </c>
      <c r="F172" s="45">
        <f t="shared" si="26"/>
        <v>114.13620281646376</v>
      </c>
    </row>
    <row r="173" spans="1:6" ht="12.75" customHeight="1" x14ac:dyDescent="0.2">
      <c r="A173" s="63">
        <v>3223</v>
      </c>
      <c r="B173" s="65" t="s">
        <v>348</v>
      </c>
      <c r="C173" s="247" t="s">
        <v>349</v>
      </c>
      <c r="D173" s="194">
        <v>22120.14</v>
      </c>
      <c r="E173" s="194">
        <v>23283.08</v>
      </c>
      <c r="F173" s="45">
        <f t="shared" si="26"/>
        <v>105.25738083032026</v>
      </c>
    </row>
    <row r="174" spans="1:6" ht="12.75" customHeight="1" x14ac:dyDescent="0.2">
      <c r="A174" s="63">
        <v>3224</v>
      </c>
      <c r="B174" s="65" t="s">
        <v>350</v>
      </c>
      <c r="C174" s="247" t="s">
        <v>351</v>
      </c>
      <c r="D174" s="194">
        <v>11347.32</v>
      </c>
      <c r="E174" s="194">
        <v>6018.41</v>
      </c>
      <c r="F174" s="45">
        <f t="shared" si="26"/>
        <v>53.038162314978344</v>
      </c>
    </row>
    <row r="175" spans="1:6" ht="12.75" customHeight="1" x14ac:dyDescent="0.2">
      <c r="A175" s="63">
        <v>3225</v>
      </c>
      <c r="B175" s="65" t="s">
        <v>352</v>
      </c>
      <c r="C175" s="247" t="s">
        <v>353</v>
      </c>
      <c r="D175" s="194">
        <v>7058.55</v>
      </c>
      <c r="E175" s="194">
        <v>11280.85</v>
      </c>
      <c r="F175" s="45">
        <f t="shared" si="26"/>
        <v>159.81823462325832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2493.36</v>
      </c>
      <c r="E177" s="194">
        <v>5613.78</v>
      </c>
      <c r="F177" s="45">
        <f t="shared" si="26"/>
        <v>225.14919626528055</v>
      </c>
    </row>
    <row r="178" spans="1:6" ht="12.75" customHeight="1" x14ac:dyDescent="0.2">
      <c r="A178" s="63">
        <v>323</v>
      </c>
      <c r="B178" s="65" t="s">
        <v>358</v>
      </c>
      <c r="C178" s="247" t="s">
        <v>359</v>
      </c>
      <c r="D178" s="60">
        <f t="shared" ref="D178:E178" si="35">SUM(D179:D187)</f>
        <v>55432.63</v>
      </c>
      <c r="E178" s="60">
        <f t="shared" si="35"/>
        <v>69336.820000000007</v>
      </c>
      <c r="F178" s="45">
        <f t="shared" si="26"/>
        <v>125.0830422442522</v>
      </c>
    </row>
    <row r="179" spans="1:6" ht="12.75" customHeight="1" x14ac:dyDescent="0.2">
      <c r="A179" s="63">
        <v>3231</v>
      </c>
      <c r="B179" s="65" t="s">
        <v>360</v>
      </c>
      <c r="C179" s="247" t="s">
        <v>361</v>
      </c>
      <c r="D179" s="194">
        <v>6741.95</v>
      </c>
      <c r="E179" s="194">
        <v>6942.4</v>
      </c>
      <c r="F179" s="45">
        <f t="shared" si="26"/>
        <v>102.97317541660796</v>
      </c>
    </row>
    <row r="180" spans="1:6" ht="12.75" customHeight="1" x14ac:dyDescent="0.2">
      <c r="A180" s="63">
        <v>3232</v>
      </c>
      <c r="B180" s="65" t="s">
        <v>362</v>
      </c>
      <c r="C180" s="247" t="s">
        <v>363</v>
      </c>
      <c r="D180" s="194">
        <v>14269.65</v>
      </c>
      <c r="E180" s="194">
        <v>30343.66</v>
      </c>
      <c r="F180" s="45">
        <f t="shared" si="26"/>
        <v>212.64473900901564</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9781.7800000000007</v>
      </c>
      <c r="E182" s="194">
        <v>11322.36</v>
      </c>
      <c r="F182" s="45">
        <f t="shared" si="26"/>
        <v>115.74948526750755</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16402.28</v>
      </c>
      <c r="E184" s="194">
        <v>2890.6</v>
      </c>
      <c r="F184" s="45">
        <f t="shared" si="26"/>
        <v>17.623159707065117</v>
      </c>
    </row>
    <row r="185" spans="1:6" ht="12.75" customHeight="1" x14ac:dyDescent="0.2">
      <c r="A185" s="63">
        <v>3237</v>
      </c>
      <c r="B185" s="64" t="s">
        <v>372</v>
      </c>
      <c r="C185" s="247" t="s">
        <v>373</v>
      </c>
      <c r="D185" s="194">
        <v>562.65</v>
      </c>
      <c r="E185" s="194">
        <v>2872.37</v>
      </c>
      <c r="F185" s="45">
        <f t="shared" si="26"/>
        <v>510.50742024349063</v>
      </c>
    </row>
    <row r="186" spans="1:6" ht="12.75" customHeight="1" x14ac:dyDescent="0.2">
      <c r="A186" s="63">
        <v>3238</v>
      </c>
      <c r="B186" s="64" t="s">
        <v>374</v>
      </c>
      <c r="C186" s="247" t="s">
        <v>375</v>
      </c>
      <c r="D186" s="194">
        <v>1535</v>
      </c>
      <c r="E186" s="194">
        <v>3164.9</v>
      </c>
      <c r="F186" s="45">
        <f t="shared" si="26"/>
        <v>206.18241042345278</v>
      </c>
    </row>
    <row r="187" spans="1:6" ht="12.75" customHeight="1" x14ac:dyDescent="0.2">
      <c r="A187" s="63">
        <v>3239</v>
      </c>
      <c r="B187" s="64" t="s">
        <v>376</v>
      </c>
      <c r="C187" s="247" t="s">
        <v>377</v>
      </c>
      <c r="D187" s="194">
        <v>6139.32</v>
      </c>
      <c r="E187" s="194">
        <v>11800.53</v>
      </c>
      <c r="F187" s="45">
        <f t="shared" si="26"/>
        <v>192.21232970426695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5214.84</v>
      </c>
      <c r="E194" s="60">
        <f t="shared" si="36"/>
        <v>6515.2099999999991</v>
      </c>
      <c r="F194" s="45">
        <f t="shared" si="26"/>
        <v>124.93595201386809</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2748.44</v>
      </c>
      <c r="E196" s="194">
        <v>2743.14</v>
      </c>
      <c r="F196" s="45">
        <f t="shared" si="26"/>
        <v>99.807163336292575</v>
      </c>
    </row>
    <row r="197" spans="1:6" ht="12.75" customHeight="1" x14ac:dyDescent="0.2">
      <c r="A197" s="63">
        <v>3293</v>
      </c>
      <c r="B197" s="64" t="s">
        <v>396</v>
      </c>
      <c r="C197" s="247" t="s">
        <v>397</v>
      </c>
      <c r="D197" s="194">
        <v>114.6</v>
      </c>
      <c r="E197" s="194">
        <v>329.84</v>
      </c>
      <c r="F197" s="45">
        <f t="shared" si="26"/>
        <v>287.8184991273996</v>
      </c>
    </row>
    <row r="198" spans="1:6" ht="12.75" customHeight="1" x14ac:dyDescent="0.2">
      <c r="A198" s="63">
        <v>3294</v>
      </c>
      <c r="B198" s="64" t="s">
        <v>398</v>
      </c>
      <c r="C198" s="247" t="s">
        <v>399</v>
      </c>
      <c r="D198" s="194">
        <v>60</v>
      </c>
      <c r="E198" s="194">
        <v>60</v>
      </c>
      <c r="F198" s="45">
        <f t="shared" si="26"/>
        <v>100</v>
      </c>
    </row>
    <row r="199" spans="1:6" ht="12.75" customHeight="1" x14ac:dyDescent="0.2">
      <c r="A199" s="63">
        <v>3295</v>
      </c>
      <c r="B199" s="64" t="s">
        <v>400</v>
      </c>
      <c r="C199" s="247" t="s">
        <v>401</v>
      </c>
      <c r="D199" s="194">
        <v>1848</v>
      </c>
      <c r="E199" s="194">
        <v>2328</v>
      </c>
      <c r="F199" s="45">
        <f t="shared" si="26"/>
        <v>125.97402597402598</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443.8</v>
      </c>
      <c r="E201" s="194">
        <v>1054.23</v>
      </c>
      <c r="F201" s="45">
        <f t="shared" si="26"/>
        <v>237.54619197836863</v>
      </c>
    </row>
    <row r="202" spans="1:6" ht="12.75" customHeight="1" x14ac:dyDescent="0.2">
      <c r="A202" s="63">
        <v>34</v>
      </c>
      <c r="B202" s="183" t="s">
        <v>406</v>
      </c>
      <c r="C202" s="247" t="s">
        <v>407</v>
      </c>
      <c r="D202" s="60">
        <f t="shared" ref="D202:E202" si="37">D203+D208+D216</f>
        <v>1946.96</v>
      </c>
      <c r="E202" s="60">
        <f t="shared" si="37"/>
        <v>2201.06</v>
      </c>
      <c r="F202" s="45">
        <f t="shared" si="26"/>
        <v>113.05111558532275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1946.96</v>
      </c>
      <c r="E216" s="60">
        <f t="shared" si="40"/>
        <v>2201.06</v>
      </c>
      <c r="F216" s="45">
        <f t="shared" si="26"/>
        <v>113.05111558532275</v>
      </c>
    </row>
    <row r="217" spans="1:6" ht="12.75" customHeight="1" x14ac:dyDescent="0.2">
      <c r="A217" s="63">
        <v>3431</v>
      </c>
      <c r="B217" s="182" t="s">
        <v>436</v>
      </c>
      <c r="C217" s="247" t="s">
        <v>437</v>
      </c>
      <c r="D217" s="194">
        <v>1943.93</v>
      </c>
      <c r="E217" s="194">
        <v>2201</v>
      </c>
      <c r="F217" s="45">
        <f t="shared" si="26"/>
        <v>113.22424161363836</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3.03</v>
      </c>
      <c r="E219" s="194">
        <v>0.06</v>
      </c>
      <c r="F219" s="45">
        <f t="shared" si="26"/>
        <v>1.9801980198019802</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884.82</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884.82</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v>884.82</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1623972.91</v>
      </c>
      <c r="E299" s="60">
        <f>E152-E297+E298</f>
        <v>2223217.14</v>
      </c>
      <c r="F299" s="45">
        <f t="shared" si="68"/>
        <v>136.89989077465586</v>
      </c>
    </row>
    <row r="300" spans="1:6" ht="12.75" customHeight="1" x14ac:dyDescent="0.2">
      <c r="A300" s="63" t="s">
        <v>582</v>
      </c>
      <c r="B300" s="64" t="s">
        <v>593</v>
      </c>
      <c r="C300" s="247" t="s">
        <v>594</v>
      </c>
      <c r="D300" s="60">
        <f>IF(D6&gt;=D299,D6-D299,0)</f>
        <v>27764.540000000037</v>
      </c>
      <c r="E300" s="60">
        <f>IF(E6&gt;=E299,E6-E299,0)</f>
        <v>39345.369999999646</v>
      </c>
      <c r="F300" s="45">
        <f t="shared" si="68"/>
        <v>141.71086573017092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15452.04</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5776.39</v>
      </c>
      <c r="E304" s="194">
        <v>5281.12</v>
      </c>
      <c r="F304" s="45">
        <f t="shared" si="68"/>
        <v>91.425959812270293</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8080.37</v>
      </c>
      <c r="E360" s="60">
        <f t="shared" si="86"/>
        <v>29846.48</v>
      </c>
      <c r="F360" s="45">
        <f t="shared" si="72"/>
        <v>369.37021448275266</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8080.37</v>
      </c>
      <c r="E373" s="60">
        <f t="shared" si="90"/>
        <v>29846.48</v>
      </c>
      <c r="F373" s="45">
        <f t="shared" si="72"/>
        <v>369.37021448275266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8080.37</v>
      </c>
      <c r="E379" s="60">
        <f t="shared" si="92"/>
        <v>29846.48</v>
      </c>
      <c r="F379" s="45">
        <f t="shared" si="72"/>
        <v>369.37021448275266</v>
      </c>
    </row>
    <row r="380" spans="1:6" ht="12.75" customHeight="1" x14ac:dyDescent="0.2">
      <c r="A380" s="63">
        <v>4221</v>
      </c>
      <c r="B380" s="64" t="s">
        <v>648</v>
      </c>
      <c r="C380" s="247" t="s">
        <v>740</v>
      </c>
      <c r="D380" s="194">
        <v>625.51</v>
      </c>
      <c r="E380" s="194">
        <v>2468.9</v>
      </c>
      <c r="F380" s="45">
        <f t="shared" si="72"/>
        <v>394.70192323064384</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967.5</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1532.61</v>
      </c>
      <c r="E384" s="192">
        <v>5630.33</v>
      </c>
      <c r="F384" s="71">
        <f t="shared" si="72"/>
        <v>367.36873699114585</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5922.25</v>
      </c>
      <c r="E386" s="194">
        <v>20779.75</v>
      </c>
      <c r="F386" s="45">
        <f t="shared" si="72"/>
        <v>350.87593397779557</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8080.37</v>
      </c>
      <c r="E418" s="60">
        <f t="shared" si="102"/>
        <v>29846.48</v>
      </c>
      <c r="F418" s="45">
        <f t="shared" si="72"/>
        <v>369.37021448275266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1651737.45</v>
      </c>
      <c r="E422" s="60">
        <f>E6+E308</f>
        <v>2262562.5099999998</v>
      </c>
      <c r="F422" s="45">
        <f t="shared" si="72"/>
        <v>136.98075986592178</v>
      </c>
    </row>
    <row r="423" spans="1:6" ht="12.75" customHeight="1" x14ac:dyDescent="0.2">
      <c r="A423" s="63" t="s">
        <v>582</v>
      </c>
      <c r="B423" s="64" t="s">
        <v>805</v>
      </c>
      <c r="C423" s="247" t="s">
        <v>806</v>
      </c>
      <c r="D423" s="60">
        <f t="shared" ref="D423:E423" si="103">D299+D360</f>
        <v>1632053.28</v>
      </c>
      <c r="E423" s="60">
        <f t="shared" si="103"/>
        <v>2253063.62</v>
      </c>
      <c r="F423" s="45">
        <f t="shared" si="72"/>
        <v>138.05086191793936</v>
      </c>
    </row>
    <row r="424" spans="1:6" ht="12.75" customHeight="1" x14ac:dyDescent="0.2">
      <c r="A424" s="63" t="s">
        <v>582</v>
      </c>
      <c r="B424" s="64" t="s">
        <v>807</v>
      </c>
      <c r="C424" s="247" t="s">
        <v>808</v>
      </c>
      <c r="D424" s="60">
        <f t="shared" ref="D424:E424" si="104">IF(D422&gt;=D423,D422-D423,0)</f>
        <v>19684.169999999925</v>
      </c>
      <c r="E424" s="60">
        <f t="shared" si="104"/>
        <v>9498.8899999996647</v>
      </c>
      <c r="F424" s="45">
        <f t="shared" si="72"/>
        <v>48.25649239972882</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15452.04</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5776.39</v>
      </c>
      <c r="E428" s="81">
        <f t="shared" si="108"/>
        <v>5281.12</v>
      </c>
      <c r="F428" s="61">
        <f t="shared" si="72"/>
        <v>91.425959812270293</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4232.13</v>
      </c>
      <c r="E642" s="194">
        <v>0</v>
      </c>
      <c r="F642" s="45">
        <f t="shared" si="109"/>
        <v>0</v>
      </c>
    </row>
    <row r="643" spans="1:6" ht="12.75" customHeight="1" x14ac:dyDescent="0.2">
      <c r="A643" s="63" t="s">
        <v>582</v>
      </c>
      <c r="B643" s="64" t="s">
        <v>1236</v>
      </c>
      <c r="C643" s="247" t="s">
        <v>1237</v>
      </c>
      <c r="D643" s="60">
        <f>D422+D430</f>
        <v>1651737.45</v>
      </c>
      <c r="E643" s="60">
        <f>E422+E430</f>
        <v>2262562.5099999998</v>
      </c>
      <c r="F643" s="45">
        <f t="shared" si="109"/>
        <v>136.98075986592178</v>
      </c>
    </row>
    <row r="644" spans="1:6" ht="12.75" customHeight="1" x14ac:dyDescent="0.2">
      <c r="A644" s="63" t="s">
        <v>582</v>
      </c>
      <c r="B644" s="64" t="s">
        <v>1238</v>
      </c>
      <c r="C644" s="247" t="s">
        <v>1239</v>
      </c>
      <c r="D644" s="60">
        <f>D423+D535</f>
        <v>1632053.28</v>
      </c>
      <c r="E644" s="60">
        <f>E423+E535</f>
        <v>2253063.62</v>
      </c>
      <c r="F644" s="45">
        <f t="shared" si="109"/>
        <v>138.05086191793936</v>
      </c>
    </row>
    <row r="645" spans="1:6" ht="12.75" customHeight="1" x14ac:dyDescent="0.2">
      <c r="A645" s="63" t="s">
        <v>582</v>
      </c>
      <c r="B645" s="64" t="s">
        <v>1240</v>
      </c>
      <c r="C645" s="247" t="s">
        <v>1241</v>
      </c>
      <c r="D645" s="60">
        <f t="shared" ref="D645:E645" si="163">IF(D643&gt;=D644,D643-D644,0)</f>
        <v>19684.169999999925</v>
      </c>
      <c r="E645" s="60">
        <f t="shared" si="163"/>
        <v>9498.8899999996647</v>
      </c>
      <c r="F645" s="45">
        <f t="shared" si="109"/>
        <v>48.25649239972882</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15452.04</v>
      </c>
      <c r="F647" s="45" t="str">
        <f t="shared" si="109"/>
        <v>-</v>
      </c>
    </row>
    <row r="648" spans="1:6" ht="24" x14ac:dyDescent="0.2">
      <c r="A648" s="251" t="s">
        <v>1246</v>
      </c>
      <c r="B648" s="64" t="s">
        <v>1247</v>
      </c>
      <c r="C648" s="252" t="s">
        <v>1246</v>
      </c>
      <c r="D648" s="60">
        <f>IF(D427-D426+D642-D641&gt;=0,D427-D426+D642-D641,0)</f>
        <v>4232.13</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15452.039999999924</v>
      </c>
      <c r="E649" s="60">
        <f t="shared" si="165"/>
        <v>24950.929999999666</v>
      </c>
      <c r="F649" s="45">
        <f t="shared" si="109"/>
        <v>161.47337180074467</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99301.84</v>
      </c>
      <c r="E651" s="196">
        <v>159387.04999999999</v>
      </c>
      <c r="F651" s="61">
        <f t="shared" si="109"/>
        <v>160.50765021071109</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20433.740000000002</v>
      </c>
      <c r="E653" s="194">
        <v>41663.800000000003</v>
      </c>
      <c r="F653" s="45">
        <f t="shared" ref="F653:F740" si="167">IF(D653&lt;&gt;0,IF(E653/D653&gt;=100,"&gt;&gt;100",E653/D653*100),"-")</f>
        <v>203.89708394058061</v>
      </c>
    </row>
    <row r="654" spans="1:6" ht="12.75" customHeight="1" x14ac:dyDescent="0.2">
      <c r="A654" s="63" t="s">
        <v>1257</v>
      </c>
      <c r="B654" s="64" t="s">
        <v>1258</v>
      </c>
      <c r="C654" s="247" t="s">
        <v>1257</v>
      </c>
      <c r="D654" s="194">
        <v>1656463.23</v>
      </c>
      <c r="E654" s="194">
        <v>2105409.62</v>
      </c>
      <c r="F654" s="45">
        <f t="shared" si="167"/>
        <v>127.10270785787381</v>
      </c>
    </row>
    <row r="655" spans="1:6" ht="12.75" customHeight="1" x14ac:dyDescent="0.2">
      <c r="A655" s="63" t="s">
        <v>1259</v>
      </c>
      <c r="B655" s="64" t="s">
        <v>1260</v>
      </c>
      <c r="C655" s="247" t="s">
        <v>1259</v>
      </c>
      <c r="D655" s="194">
        <v>1635233.17</v>
      </c>
      <c r="E655" s="194">
        <v>2147073.42</v>
      </c>
      <c r="F655" s="45">
        <f t="shared" si="167"/>
        <v>131.30075021655782</v>
      </c>
    </row>
    <row r="656" spans="1:6" ht="24" x14ac:dyDescent="0.2">
      <c r="A656" s="63">
        <v>11</v>
      </c>
      <c r="B656" s="64" t="s">
        <v>1261</v>
      </c>
      <c r="C656" s="247" t="s">
        <v>1262</v>
      </c>
      <c r="D656" s="60">
        <f t="shared" ref="D656:E656" si="168">+D653+D654-D655</f>
        <v>41663.800000000047</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67</v>
      </c>
      <c r="E658" s="253">
        <v>73</v>
      </c>
      <c r="F658" s="45">
        <f t="shared" si="167"/>
        <v>108.95522388059702</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57</v>
      </c>
      <c r="E660" s="253">
        <v>60</v>
      </c>
      <c r="F660" s="45">
        <f t="shared" si="167"/>
        <v>105.26315789473684</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3566.4</v>
      </c>
      <c r="E683" s="192">
        <v>4063.3</v>
      </c>
      <c r="F683" s="71">
        <f t="shared" si="167"/>
        <v>113.93281740690892</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230434.14</v>
      </c>
      <c r="E724" s="192">
        <v>246716.01</v>
      </c>
      <c r="F724" s="71">
        <f t="shared" si="167"/>
        <v>107.0657368738851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4480</v>
      </c>
      <c r="E733" s="192">
        <v>3000</v>
      </c>
      <c r="F733" s="71">
        <f t="shared" si="167"/>
        <v>66.964285714285708</v>
      </c>
    </row>
    <row r="734" spans="1:6" ht="12.75" customHeight="1" x14ac:dyDescent="0.2">
      <c r="A734" s="70">
        <v>32121</v>
      </c>
      <c r="B734" s="65" t="s">
        <v>1398</v>
      </c>
      <c r="C734" s="278" t="s">
        <v>1399</v>
      </c>
      <c r="D734" s="192">
        <v>79780.37</v>
      </c>
      <c r="E734" s="192">
        <v>81885.820000000007</v>
      </c>
      <c r="F734" s="71">
        <f t="shared" si="167"/>
        <v>102.63905770304149</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15770.99</v>
      </c>
      <c r="E736" s="194">
        <v>1498.51</v>
      </c>
      <c r="F736" s="45">
        <f t="shared" si="167"/>
        <v>9.5016863240671636</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405.65</v>
      </c>
      <c r="E738" s="194">
        <v>465.37</v>
      </c>
      <c r="F738" s="45">
        <f t="shared" si="167"/>
        <v>114.72205102921238</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637.41</v>
      </c>
      <c r="E742" s="192">
        <v>637.41</v>
      </c>
      <c r="F742" s="71">
        <f t="shared" si="169"/>
        <v>100</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70" zoomScaleNormal="100" workbookViewId="0">
      <selection activeCell="E384" sqref="E38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2308120.4500000002</v>
      </c>
      <c r="E6" s="180">
        <f t="shared" si="0"/>
        <v>2307074.56</v>
      </c>
      <c r="F6" s="181">
        <f t="shared" ref="F6:F298" si="1">IF(D6&gt;0,IF(E6/D6&gt;=100,"&gt;&gt;100",E6/D6*100),"-")</f>
        <v>99.954686506936838</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2160923.9200000004</v>
      </c>
      <c r="E7" s="79">
        <f t="shared" si="2"/>
        <v>2105134.75</v>
      </c>
      <c r="F7" s="71">
        <f t="shared" si="1"/>
        <v>97.418272365646246</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25598.79</v>
      </c>
      <c r="E8" s="79">
        <f>E9+E10-E11</f>
        <v>25598.79</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25598.79</v>
      </c>
      <c r="E9" s="192">
        <v>25598.79</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2135325.1300000004</v>
      </c>
      <c r="E12" s="79">
        <f t="shared" si="3"/>
        <v>2079535.96</v>
      </c>
      <c r="F12" s="71">
        <f t="shared" si="1"/>
        <v>97.387321995315972</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1994097.9400000002</v>
      </c>
      <c r="E13" s="79">
        <f t="shared" si="4"/>
        <v>1965706.1800000002</v>
      </c>
      <c r="F13" s="71">
        <f t="shared" si="1"/>
        <v>98.576210354041081</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2271341.2000000002</v>
      </c>
      <c r="E15" s="192">
        <v>2271341.2000000002</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277243.26</v>
      </c>
      <c r="E18" s="192">
        <v>305635.02</v>
      </c>
      <c r="F18" s="71">
        <f t="shared" si="1"/>
        <v>110.24073948632692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139246.04999999993</v>
      </c>
      <c r="E19" s="79">
        <f t="shared" si="5"/>
        <v>111848.63999999996</v>
      </c>
      <c r="F19" s="71">
        <f t="shared" si="1"/>
        <v>80.324461627457296</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91985.56</v>
      </c>
      <c r="E20" s="192">
        <v>94043.32</v>
      </c>
      <c r="F20" s="71">
        <f t="shared" si="1"/>
        <v>102.23704677125411</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551.41</v>
      </c>
      <c r="E21" s="192">
        <v>551.41</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118115.27</v>
      </c>
      <c r="E22" s="192">
        <v>119082.77</v>
      </c>
      <c r="F22" s="71">
        <f t="shared" si="1"/>
        <v>100.81911508986094</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41611.360000000001</v>
      </c>
      <c r="E24" s="192">
        <v>47241.69</v>
      </c>
      <c r="F24" s="71">
        <f t="shared" si="1"/>
        <v>113.5307521792126</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260666.58</v>
      </c>
      <c r="E26" s="192">
        <v>280306.78000000003</v>
      </c>
      <c r="F26" s="71">
        <f t="shared" si="1"/>
        <v>107.53460608567467</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373684.13</v>
      </c>
      <c r="E28" s="192">
        <v>429377.33</v>
      </c>
      <c r="F28" s="71">
        <f t="shared" si="1"/>
        <v>114.90381729617471</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29121.72</v>
      </c>
      <c r="E30" s="192">
        <v>29121.72</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29121.72</v>
      </c>
      <c r="E34" s="192">
        <v>29121.72</v>
      </c>
      <c r="F34" s="71">
        <f t="shared" si="1"/>
        <v>100</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1981.14</v>
      </c>
      <c r="E45" s="79">
        <f t="shared" si="9"/>
        <v>1981.14</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1981.14</v>
      </c>
      <c r="E47" s="192">
        <v>1981.14</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125659.22</v>
      </c>
      <c r="E53" s="192">
        <v>133819.17000000001</v>
      </c>
      <c r="F53" s="71">
        <f t="shared" si="1"/>
        <v>106.49371371237224</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0</v>
      </c>
      <c r="E54" s="192"/>
      <c r="F54" s="71" t="str">
        <f t="shared" si="1"/>
        <v>-</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125659.22</v>
      </c>
      <c r="E55" s="192">
        <v>133819.17000000001</v>
      </c>
      <c r="F55" s="71">
        <f t="shared" si="1"/>
        <v>106.49371371237224</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147196.53</v>
      </c>
      <c r="E69" s="79">
        <f>E70+E82+E88+E119+E135+E147+E165+E171</f>
        <v>201939.81</v>
      </c>
      <c r="F69" s="71">
        <f t="shared" si="1"/>
        <v>137.19060496874485</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41663.800000000003</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41586.050000000003</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41586.050000000003</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77.75</v>
      </c>
      <c r="E80" s="192">
        <v>0</v>
      </c>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454.51</v>
      </c>
      <c r="E82" s="79">
        <f>SUM(E83:E85)-E86+E87</f>
        <v>2838.11</v>
      </c>
      <c r="F82" s="71">
        <f t="shared" si="1"/>
        <v>624.43290576664992</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454.51</v>
      </c>
      <c r="E87" s="192">
        <v>2838.11</v>
      </c>
      <c r="F87" s="71">
        <f t="shared" si="1"/>
        <v>624.43290576664992</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5776.38</v>
      </c>
      <c r="E147" s="79">
        <f t="shared" si="24"/>
        <v>39714.65</v>
      </c>
      <c r="F147" s="71">
        <f t="shared" si="1"/>
        <v>687.53527295641902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2</v>
      </c>
      <c r="E159" s="192">
        <v>2</v>
      </c>
      <c r="F159" s="71">
        <f t="shared" si="1"/>
        <v>100</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5774.38</v>
      </c>
      <c r="E160" s="192">
        <v>5279.11</v>
      </c>
      <c r="F160" s="71">
        <f t="shared" si="1"/>
        <v>91.422975280463007</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34433.54</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99301.84</v>
      </c>
      <c r="E171" s="79">
        <f t="shared" si="27"/>
        <v>159387.04999999999</v>
      </c>
      <c r="F171" s="71">
        <f t="shared" si="1"/>
        <v>160.50765021071109</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159387.04999999999</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99301.84</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2308120.4500000002</v>
      </c>
      <c r="E176" s="79">
        <f>E177+E251</f>
        <v>2307074.56</v>
      </c>
      <c r="F176" s="71">
        <f t="shared" si="1"/>
        <v>99.954686506936838</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125581.59</v>
      </c>
      <c r="E177" s="79">
        <f>E178+E197+E203+E219+E247+E248</f>
        <v>171321.25</v>
      </c>
      <c r="F177" s="71">
        <f t="shared" si="1"/>
        <v>136.42226539734048</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125342.48</v>
      </c>
      <c r="E178" s="79">
        <f>SUM(E179:E181)+E185+E186+SUM(E194:E196)</f>
        <v>171321.21</v>
      </c>
      <c r="F178" s="71">
        <f t="shared" si="1"/>
        <v>136.68247987434108</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106230.65</v>
      </c>
      <c r="E179" s="192">
        <v>153361.21</v>
      </c>
      <c r="F179" s="71">
        <f t="shared" si="1"/>
        <v>144.36625399543351</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17040.810000000001</v>
      </c>
      <c r="E180" s="192">
        <v>16909.189999999999</v>
      </c>
      <c r="F180" s="71">
        <f t="shared" si="1"/>
        <v>99.22761887492436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360.3</v>
      </c>
      <c r="E181" s="79">
        <f t="shared" si="28"/>
        <v>75.8</v>
      </c>
      <c r="F181" s="71">
        <f t="shared" si="1"/>
        <v>21.038023868998057</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360.3</v>
      </c>
      <c r="E184" s="192">
        <v>75.8</v>
      </c>
      <c r="F184" s="71">
        <f t="shared" si="1"/>
        <v>21.038023868998057</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1710.72</v>
      </c>
      <c r="E196" s="192">
        <v>975.01</v>
      </c>
      <c r="F196" s="71">
        <f t="shared" si="1"/>
        <v>56.994131126075565</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239.11</v>
      </c>
      <c r="E197" s="79">
        <f>SUM(E198:E202)</f>
        <v>0.04</v>
      </c>
      <c r="F197" s="71">
        <f t="shared" si="1"/>
        <v>1.6728702270921332E-2</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239.11</v>
      </c>
      <c r="E199" s="192">
        <v>0.04</v>
      </c>
      <c r="F199" s="71">
        <f t="shared" ref="F199:F202" si="30">IF(D199&gt;0,IF(E199/D199&gt;=100,"&gt;&gt;100",E199/D199*100),"-")</f>
        <v>1.6728702270921332E-2</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2182538.8600000003</v>
      </c>
      <c r="E251" s="79">
        <f>+E252+E255-E264+E274+E291</f>
        <v>2135753.31</v>
      </c>
      <c r="F251" s="71">
        <f t="shared" si="1"/>
        <v>97.856370355760802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2161310.4300000002</v>
      </c>
      <c r="E252" s="79">
        <f>E253-E254</f>
        <v>2105521.2599999998</v>
      </c>
      <c r="F252" s="71">
        <f t="shared" si="1"/>
        <v>97.418734059410411</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2161310.4300000002</v>
      </c>
      <c r="E253" s="192">
        <v>2105521.2599999998</v>
      </c>
      <c r="F253" s="71">
        <f t="shared" si="1"/>
        <v>97.418734059410411</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15452.04</v>
      </c>
      <c r="E255" s="79">
        <f>E256-E260</f>
        <v>24950.93</v>
      </c>
      <c r="F255" s="71">
        <f t="shared" si="1"/>
        <v>161.47337180074604</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23532.41</v>
      </c>
      <c r="E256" s="79">
        <f>SUM(E257:E259)</f>
        <v>39345.370000000003</v>
      </c>
      <c r="F256" s="71">
        <f t="shared" si="1"/>
        <v>167.19651748375966</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23532.41</v>
      </c>
      <c r="E257" s="192">
        <v>39345.370000000003</v>
      </c>
      <c r="F257" s="71">
        <f t="shared" si="1"/>
        <v>167.19651748375966</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8080.37</v>
      </c>
      <c r="E260" s="79">
        <f>SUM(E261:E263)</f>
        <v>14394.44</v>
      </c>
      <c r="F260" s="71">
        <f t="shared" si="1"/>
        <v>178.14085246096406</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8080.37</v>
      </c>
      <c r="E262" s="192">
        <v>14394.44</v>
      </c>
      <c r="F262" s="71">
        <f t="shared" si="1"/>
        <v>178.14085246096406</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5776.39</v>
      </c>
      <c r="E274" s="79">
        <f>SUM(E275:E277)+SUM(E286:E290)</f>
        <v>5281.12</v>
      </c>
      <c r="F274" s="71">
        <f t="shared" si="1"/>
        <v>91.425959812270293</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2</v>
      </c>
      <c r="E286" s="192">
        <v>2</v>
      </c>
      <c r="F286" s="71">
        <f t="shared" si="39"/>
        <v>100</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5774.39</v>
      </c>
      <c r="E287" s="192">
        <v>5279.12</v>
      </c>
      <c r="F287" s="71">
        <f t="shared" si="39"/>
        <v>91.422990134022811</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5776.38</v>
      </c>
      <c r="E302" s="192">
        <v>5281.11</v>
      </c>
      <c r="F302" s="71">
        <f t="shared" si="43"/>
        <v>91.425944968994415</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0</v>
      </c>
      <c r="E303" s="192">
        <v>34433.54</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454.51</v>
      </c>
      <c r="E308" s="192">
        <v>2838.11</v>
      </c>
      <c r="F308" s="71">
        <f t="shared" si="43"/>
        <v>624.43290576664992</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125342.48</v>
      </c>
      <c r="E337" s="192">
        <v>171321.21</v>
      </c>
      <c r="F337" s="71">
        <f t="shared" si="43"/>
        <v>136.68247987434108</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239.11</v>
      </c>
      <c r="E339" s="192">
        <v>0.04</v>
      </c>
      <c r="F339" s="71">
        <f t="shared" si="43"/>
        <v>1.6728702270921332E-2</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414.65</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6"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1632053.28</v>
      </c>
      <c r="E114" s="60">
        <f t="shared" si="22"/>
        <v>2253063.62</v>
      </c>
      <c r="F114" s="45">
        <f t="shared" si="1"/>
        <v>138.05086191793936</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1632053.28</v>
      </c>
      <c r="E115" s="60">
        <f t="shared" si="23"/>
        <v>2253063.62</v>
      </c>
      <c r="F115" s="45">
        <f t="shared" si="1"/>
        <v>138.05086191793936</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1632053.28</v>
      </c>
      <c r="E116" s="194">
        <v>2253063.62</v>
      </c>
      <c r="F116" s="45">
        <f t="shared" si="1"/>
        <v>138.05086191793936</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1632053.28</v>
      </c>
      <c r="E141" s="81">
        <f t="shared" si="28"/>
        <v>2253063.62</v>
      </c>
      <c r="F141" s="61">
        <f t="shared" si="1"/>
        <v>138.05086191793936</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6" workbookViewId="0">
      <selection activeCell="E26" sqref="E2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349</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349</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349</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v>349</v>
      </c>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125581.59</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2151493.8600000003</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2121940.9300000002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1811584.34</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303746.61</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2201.06</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884.82</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3524.1</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29552.93</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2105754.2000000002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2075962.2000000002</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1764453.78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303878.23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2485.56</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884.82</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4259.8100000000004</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29792</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171321.25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171321.25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171321.21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0.04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119"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3</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28803</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2019</v>
      </c>
      <c r="B1" s="398"/>
      <c r="C1" s="398"/>
    </row>
    <row r="2" spans="1:16" ht="33" customHeight="1" x14ac:dyDescent="0.2">
      <c r="A2" s="399" t="s">
        <v>2020</v>
      </c>
      <c r="B2" s="400"/>
      <c r="C2" s="397"/>
      <c r="D2" s="5"/>
      <c r="E2" s="5"/>
      <c r="F2" s="5"/>
      <c r="G2" s="5"/>
      <c r="H2" s="5"/>
      <c r="I2" s="5"/>
      <c r="J2" s="5"/>
      <c r="K2" s="5"/>
      <c r="L2" s="5"/>
      <c r="M2" s="5"/>
      <c r="N2" s="5"/>
      <c r="O2" s="5"/>
      <c r="P2" s="5"/>
    </row>
    <row r="3" spans="1:16" ht="18.75" customHeight="1" x14ac:dyDescent="0.2">
      <c r="A3" s="222" t="s">
        <v>2021</v>
      </c>
      <c r="B3" s="401"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7" t="s">
        <v>2103</v>
      </c>
      <c r="C46" s="397"/>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394" t="s">
        <v>2129</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Vrtic1</cp:lastModifiedBy>
  <cp:lastPrinted>2026-02-03T06:47:12Z</cp:lastPrinted>
  <dcterms:created xsi:type="dcterms:W3CDTF">2022-04-01T05:14:30Z</dcterms:created>
  <dcterms:modified xsi:type="dcterms:W3CDTF">2026-02-10T06:43:07Z</dcterms:modified>
</cp:coreProperties>
</file>